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05" firstSheet="7" activeTab="10"/>
  </bookViews>
  <sheets>
    <sheet name="2020年阿图什市人居环境整治项目" sheetId="1" r:id="rId1"/>
    <sheet name="2020年村级防疫员动物防疫补助金" sheetId="2" r:id="rId2"/>
    <sheet name="2020年村级防疫员劳务报酬(4-12月)" sheetId="3" r:id="rId3"/>
    <sheet name="阿图什市哈拉峻乡昂额孜村等六个村土地拆旧复垦复绿建设项目" sheetId="4" r:id="rId4"/>
    <sheet name="阿图什市哈拉峻乡集中点连成片绿化和美化和8个村私搭乱建拆除平整" sheetId="5" r:id="rId5"/>
    <sheet name="村级运转经费" sheetId="6" r:id="rId6"/>
    <sheet name="哈拉峻乡畜牧兽医站防疫工作经费" sheetId="7" r:id="rId7"/>
    <sheet name="财政所规范化财政所工作经费、内网费" sheetId="8" r:id="rId8"/>
    <sheet name="哈拉峻乡城乡建设用地增减挂钩路灯采购项目" sheetId="9" r:id="rId9"/>
    <sheet name="业务工作经费" sheetId="10" r:id="rId10"/>
    <sheet name="畜牧兽医站聘用人员劳动报酬补助及技术服务" sheetId="11" r:id="rId11"/>
  </sheets>
  <calcPr calcId="144525"/>
</workbook>
</file>

<file path=xl/sharedStrings.xml><?xml version="1.0" encoding="utf-8"?>
<sst xmlns="http://schemas.openxmlformats.org/spreadsheetml/2006/main" count="1031" uniqueCount="260">
  <si>
    <t>项目支出绩效自评表</t>
  </si>
  <si>
    <t>（2020年度）</t>
  </si>
  <si>
    <t>项目名称</t>
  </si>
  <si>
    <t>2020年阿图什市人居环境整治项目</t>
  </si>
  <si>
    <t>主管部门</t>
  </si>
  <si>
    <t>阿图什市财政局</t>
  </si>
  <si>
    <t>实施单位</t>
  </si>
  <si>
    <t>阿图什市哈拉峻乡财政所</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</si>
  <si>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</si>
  <si>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</si>
  <si>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</si>
  <si>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</si>
  <si>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</si>
  <si>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</si>
  <si>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</si>
  <si>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</si>
  <si>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</si>
  <si>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</si>
  <si>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</si>
  <si>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</si>
  <si>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</si>
  <si>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</si>
  <si>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</si>
  <si>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阿图什市2020年农村人居环境整治（一）院里院外6件事：一是厕所革命；二是抓好庭院环境整治；三是：开展居住环境整治；四是：做到污水入沟；五是：定期清理垃圾；六是：做到沟渠清淤。（二）村庄庭院美化。哈拉峻乡12个行政村，组织架构、人员编制完整。</t>
  </si>
  <si>
    <t>项目已实施完毕，项目资金已支付250万元。</t>
  </si>
  <si>
    <t>绩效指标</t>
  </si>
  <si>
    <t>一级指标</t>
  </si>
  <si>
    <t>二级指标</t>
  </si>
  <si>
    <t>三级指标</t>
  </si>
  <si>
    <t>年度指标值</t>
  </si>
  <si>
    <t>实际完成值</t>
  </si>
  <si>
    <t>偏差原因分析及改进措施</t>
  </si>
  <si>
    <t>产出指标</t>
  </si>
  <si>
    <t>数量指标</t>
  </si>
  <si>
    <t>农村人居环境整治乡村数量</t>
  </si>
  <si>
    <t>12个村</t>
  </si>
  <si>
    <t>无偏差</t>
  </si>
  <si>
    <t>质量指标</t>
  </si>
  <si>
    <t>工作质量达标率</t>
  </si>
  <si>
    <t>资金使用合规率</t>
  </si>
  <si>
    <t>时效指标</t>
  </si>
  <si>
    <t>项目开始时间</t>
  </si>
  <si>
    <t>2020年5月1日</t>
  </si>
  <si>
    <t>项目结束时间</t>
  </si>
  <si>
    <t>2020年12月31日</t>
  </si>
  <si>
    <t>成本指标</t>
  </si>
  <si>
    <t>项目预算控制数</t>
  </si>
  <si>
    <t>250万元</t>
  </si>
  <si>
    <t>249.86万元</t>
  </si>
  <si>
    <t>效益指标</t>
  </si>
  <si>
    <t>社会效益指标</t>
  </si>
  <si>
    <t>全面改善农村生产生活生态环境</t>
  </si>
  <si>
    <t>效果明显</t>
  </si>
  <si>
    <t>生态效益指标</t>
  </si>
  <si>
    <t>改善乡村生态环境质量</t>
  </si>
  <si>
    <t>有所改善</t>
  </si>
  <si>
    <t>可持续影响指标</t>
  </si>
  <si>
    <t>项目持续发挥作用的年限</t>
  </si>
  <si>
    <t>≥5年</t>
  </si>
  <si>
    <t>满意度指标</t>
  </si>
  <si>
    <t>村民满意度</t>
  </si>
  <si>
    <t>≥90%</t>
  </si>
  <si>
    <t>≥98%</t>
  </si>
  <si>
    <t>总分</t>
  </si>
  <si>
    <t>2020年村级防疫员动物防疫补助金</t>
  </si>
  <si>
    <t>阿图什市哈拉峻乡人民政府</t>
  </si>
  <si>
    <t>2020年12个村27名村级防疫员补助金发放，项目实施后为开展动物防疫工作起到支撑作用，更好为农牧民服务，更好的开展各村动物防疫工作，提高防疫员生活质量。</t>
  </si>
  <si>
    <t>项目已实施完毕，项目资金已足额支付。</t>
  </si>
  <si>
    <t>村级防疫员人数</t>
  </si>
  <si>
    <t>27人</t>
  </si>
  <si>
    <t>100%</t>
  </si>
  <si>
    <t>项目起始时间及结束时间</t>
  </si>
  <si>
    <t>2020年1月1日至2020年12月31日</t>
  </si>
  <si>
    <t>≤7.51万元</t>
  </si>
  <si>
    <t>7.51万元</t>
  </si>
  <si>
    <t>提高防疫员工作积极性</t>
  </si>
  <si>
    <t>效果显著</t>
  </si>
  <si>
    <t>有效防范疫情传播</t>
  </si>
  <si>
    <t>有效保障畜牧服务，提升服务质量</t>
  </si>
  <si>
    <t>项目单位组织架构完整，人员定编健全</t>
  </si>
  <si>
    <t>保证项目实施的可持续性</t>
  </si>
  <si>
    <t>村级防疫人员满意度</t>
  </si>
  <si>
    <t>≥93%</t>
  </si>
  <si>
    <t>2020年村级防疫员劳务报酬(4-12月)</t>
  </si>
  <si>
    <t>保障27名村级防疫员劳动报酬正常及时发放，有效保障医疗服务，提升为村民服务质量。</t>
  </si>
  <si>
    <t>项目已实施完毕，项目资金已支付24.30万元。</t>
  </si>
  <si>
    <t>聘用防疫工作人员人数</t>
  </si>
  <si>
    <t>项目起始时间及完成时间</t>
  </si>
  <si>
    <t>2020年4月1日至2020年12月31日</t>
  </si>
  <si>
    <t>防疫员劳务报酬成本</t>
  </si>
  <si>
    <t>1000元/人/月</t>
  </si>
  <si>
    <t>有效保障医疗服务，提升服务质量</t>
  </si>
  <si>
    <t xml:space="preserve">工作人员满意度  </t>
  </si>
  <si>
    <t>≥95%</t>
  </si>
  <si>
    <t>阿图什市哈拉峻乡昂额孜村等六个村土地拆旧复垦复绿建设项目</t>
  </si>
  <si>
    <t>阿图什市哈拉峻乡</t>
  </si>
  <si>
    <t>阿图什市哈拉峻乡昂额孜村等六个村拆旧复垦复绿建设项目将为哈拉峻乡增加有效的耕地面积，增加农牧民收入拆旧区村庄复垦为耕地
园地与周边耕地实现连片，增加有效面积305.83亩，有效改善人居环境，建设用地复垦为耕地，林地减少建设用地，实现增减挂靠指标。</t>
  </si>
  <si>
    <t>土地平整复垦复绿亩数</t>
  </si>
  <si>
    <t>≥26808.4平方米</t>
  </si>
  <si>
    <t>26808.4平方米</t>
  </si>
  <si>
    <t>拆危房套数</t>
  </si>
  <si>
    <t>≥225套</t>
  </si>
  <si>
    <t>225套</t>
  </si>
  <si>
    <t>=100%</t>
  </si>
  <si>
    <t>项目验收合格率</t>
  </si>
  <si>
    <t>资金按时支付率</t>
  </si>
  <si>
    <t>项目完工时间</t>
  </si>
  <si>
    <t>2020年12月</t>
  </si>
  <si>
    <t>项目按时完工率</t>
  </si>
  <si>
    <t>复垦复绿土地单位成本</t>
  </si>
  <si>
    <t>≤8828.24元/亩</t>
  </si>
  <si>
    <t>8828.24元/亩</t>
  </si>
  <si>
    <t>增加耕地园地面积</t>
  </si>
  <si>
    <t>=305.83亩</t>
  </si>
  <si>
    <t>305.83亩</t>
  </si>
  <si>
    <t>改善人居环境</t>
  </si>
  <si>
    <t>有效改善</t>
  </si>
  <si>
    <t>项目可持续影响期限</t>
  </si>
  <si>
    <t>长期</t>
  </si>
  <si>
    <t>90%</t>
  </si>
  <si>
    <t>服务对象满意度指标</t>
  </si>
  <si>
    <t>95%</t>
  </si>
  <si>
    <t>阿图什市哈拉峻乡集中点连成片绿化和美化和8个村私搭乱建拆除平整建设项目</t>
  </si>
  <si>
    <t>对项目涉及昂额孜村、西里比里村集中点和谢依提村等8个村，拆除私搭乱建复垦及绿化面积为42.79亩，不动工面积0，项目区总建设规模为42.79亩。</t>
  </si>
  <si>
    <t>项目已完成，项目资金已足额支付。</t>
  </si>
  <si>
    <t>修建配套渠系建筑物数量</t>
  </si>
  <si>
    <t>=78座</t>
  </si>
  <si>
    <t>新建引水渠道长度</t>
  </si>
  <si>
    <t>=2429米</t>
  </si>
  <si>
    <t>新建林床面积</t>
  </si>
  <si>
    <t>=8872.28米</t>
  </si>
  <si>
    <t>增施有机肥</t>
  </si>
  <si>
    <t>=1.43吨</t>
  </si>
  <si>
    <t>土壤改良面积</t>
  </si>
  <si>
    <t>=2.86亩</t>
  </si>
  <si>
    <t>外运土方量</t>
  </si>
  <si>
    <t>=381.48立方米</t>
  </si>
  <si>
    <t>土地平整工程量</t>
  </si>
  <si>
    <t>=953.70立方米</t>
  </si>
  <si>
    <t>私搭乱建土地拆旧复垦面积</t>
  </si>
  <si>
    <t>工程质量达标率</t>
  </si>
  <si>
    <t>2020年12月1日</t>
  </si>
  <si>
    <t>2020年10月3日</t>
  </si>
  <si>
    <t>项目亩均投资标准</t>
  </si>
  <si>
    <t>=42064元/亩</t>
  </si>
  <si>
    <t>有效改善人居环境，促进农村人居环境整治</t>
  </si>
  <si>
    <t>增加有效耕地绿地面积，增加农牧民收入</t>
  </si>
  <si>
    <t>有效增加</t>
  </si>
  <si>
    <t>新增复垦复绿率</t>
  </si>
  <si>
    <t>提高土地质量和土地利用率</t>
  </si>
  <si>
    <t>≥1年</t>
  </si>
  <si>
    <t>1年</t>
  </si>
  <si>
    <t>农牧民满意度</t>
  </si>
  <si>
    <t>村级运转经费</t>
  </si>
  <si>
    <t>使村级组织运转经费得到切实保障，确保村级组织正常运转，资金用于12个村的村级运转事项，以保证各村各项工作的顺利开展，进一步提高村级工作效率及工作质量。</t>
  </si>
  <si>
    <t>项目已完成，项目资金已支付178.989万元。</t>
  </si>
  <si>
    <t>行政村数量</t>
  </si>
  <si>
    <t>12个</t>
  </si>
  <si>
    <t>项目起始时间及结束时间　</t>
  </si>
  <si>
    <t>180万元</t>
  </si>
  <si>
    <t>178.989万元</t>
  </si>
  <si>
    <t>村级运转经费发放标准</t>
  </si>
  <si>
    <t>15.00万元/村</t>
  </si>
  <si>
    <t>14.92万元/村</t>
  </si>
  <si>
    <t>保障各村日常工作正常运行，提高工作效率</t>
  </si>
  <si>
    <t>有效保障</t>
  </si>
  <si>
    <t>项目持续发挥作用的期限</t>
  </si>
  <si>
    <t>12个月</t>
  </si>
  <si>
    <t>村级干部满意度</t>
  </si>
  <si>
    <t>哈拉峻乡畜牧兽医站防疫工作经费</t>
  </si>
  <si>
    <t>为确保我乡畜牧也正常快速发展，保障畜牧防疫工作顺利进行，更好的做好动物疫情防疫工作，让农牧民放心。</t>
  </si>
  <si>
    <t>项目已实施完毕，项目资金已支付12.02万元。</t>
  </si>
  <si>
    <t>春季采购药品次数</t>
  </si>
  <si>
    <t>≥2次</t>
  </si>
  <si>
    <t>采购防护服件数</t>
  </si>
  <si>
    <t>≥500套</t>
  </si>
  <si>
    <t>维修药浴池次数</t>
  </si>
  <si>
    <t>≥6次</t>
  </si>
  <si>
    <t>依法对重大动物疫情处置率</t>
  </si>
  <si>
    <t>2020年7月1日</t>
  </si>
  <si>
    <t>采购牲畜药品</t>
  </si>
  <si>
    <t>≤6.13万元</t>
  </si>
  <si>
    <t>维修药浴池</t>
  </si>
  <si>
    <t>≤3.17万元</t>
  </si>
  <si>
    <t>购买防护服成本</t>
  </si>
  <si>
    <t>≤2.72万元</t>
  </si>
  <si>
    <t>提升畜牧兽医社会化服务能力</t>
  </si>
  <si>
    <t>明显提升</t>
  </si>
  <si>
    <t>病死畜造成环境污染情况</t>
  </si>
  <si>
    <t>防止发生大规模随意抛弃病死畜现象</t>
  </si>
  <si>
    <t>≥92%</t>
  </si>
  <si>
    <t>财政所规范化财政所工作经费、内网费</t>
  </si>
  <si>
    <t>确保财政所1个内网运行畅通，2020年度内计划采购办公用品7次，采购支票本4本等，为各单位开展各项工作任务奠定基础，保障财政所各项工作任务的正常开展，提高工作效率。</t>
  </si>
  <si>
    <t>项目已实施完毕，项目资金已支付5.09万元。</t>
  </si>
  <si>
    <t>财政所专用内网个数</t>
  </si>
  <si>
    <t>1个</t>
  </si>
  <si>
    <t>采购办公用品</t>
  </si>
  <si>
    <t>≥7次</t>
  </si>
  <si>
    <t>7次</t>
  </si>
  <si>
    <t>支票本采购数量</t>
  </si>
  <si>
    <t>≥4本</t>
  </si>
  <si>
    <t>4本</t>
  </si>
  <si>
    <t>电汇手续费支付次数</t>
  </si>
  <si>
    <t>≥10次</t>
  </si>
  <si>
    <t>10次</t>
  </si>
  <si>
    <t>内网畅通率</t>
  </si>
  <si>
    <t>财政所规范化财政所工作经费成本</t>
  </si>
  <si>
    <t>5.00万元</t>
  </si>
  <si>
    <t>4.61万元</t>
  </si>
  <si>
    <t xml:space="preserve"> 财政所内网费成本</t>
  </si>
  <si>
    <t>0.48万元</t>
  </si>
  <si>
    <t>保障各项工作正常运行，提高工作效率</t>
  </si>
  <si>
    <t>项目持续发挥作用期限</t>
  </si>
  <si>
    <t>工作人员满意度</t>
  </si>
  <si>
    <t>哈拉峻乡城乡建设用地增减挂钩路灯采购项目</t>
  </si>
  <si>
    <t>通过路灯采购项目使哈拉峻乡琼哈垃峻村、西里比里村居住点实现亮化的效果。</t>
  </si>
  <si>
    <t>涉及农村数量</t>
  </si>
  <si>
    <t>=2个</t>
  </si>
  <si>
    <t>2个</t>
  </si>
  <si>
    <t>采购路灯</t>
  </si>
  <si>
    <t>=180盏</t>
  </si>
  <si>
    <t>180盏</t>
  </si>
  <si>
    <t>采购设备合规率</t>
  </si>
  <si>
    <t>采购完成时间</t>
  </si>
  <si>
    <t>2020年10月22日</t>
  </si>
  <si>
    <t>路灯单位成本</t>
  </si>
  <si>
    <t>≤2777.7元/盏</t>
  </si>
  <si>
    <t>2777.7元/盏</t>
  </si>
  <si>
    <t>改善村民晚上出行便利程度</t>
  </si>
  <si>
    <t>路灯可使用年限</t>
  </si>
  <si>
    <t>≥10年</t>
  </si>
  <si>
    <t>10年</t>
  </si>
  <si>
    <t>业务工作经费</t>
  </si>
  <si>
    <t>保障2020年度内人民政府的各项工作任务的正常有序开展，进行大楼维修1次，维稳工作慰问4次，锅炉维修1次等。 职工食堂补助30人。</t>
  </si>
  <si>
    <t>项目已实施完毕，项目资金已支付59.99万元。</t>
  </si>
  <si>
    <t>大楼维修次数</t>
  </si>
  <si>
    <t>≥1次</t>
  </si>
  <si>
    <t>1次</t>
  </si>
  <si>
    <t>院子绿化面积</t>
  </si>
  <si>
    <t>≥1000平方米</t>
  </si>
  <si>
    <t>1000平方米</t>
  </si>
  <si>
    <t>三代会举办次数</t>
  </si>
  <si>
    <t>慰问次数</t>
  </si>
  <si>
    <t>≥4次</t>
  </si>
  <si>
    <t>4次</t>
  </si>
  <si>
    <t>职工食堂补助人数</t>
  </si>
  <si>
    <t>30人</t>
  </si>
  <si>
    <t>锅炉维修次数</t>
  </si>
  <si>
    <t>人民政府各项业务工作经费</t>
  </si>
  <si>
    <t>60.00万元</t>
  </si>
  <si>
    <t>59.99万元</t>
  </si>
  <si>
    <t>保障各项工作正常有序开展</t>
  </si>
  <si>
    <t>项目持续期限</t>
  </si>
  <si>
    <t>畜牧兽医站聘用人员劳动报酬补助及技术服务</t>
  </si>
  <si>
    <t>为实现部门单位职能任务，增加临时聘用人员29人，以提升畜牧兽医站服务能力及防疫员技术水平，更好为农牧民提供服务。</t>
  </si>
  <si>
    <t>技术服务人员人数</t>
  </si>
  <si>
    <t>2人</t>
  </si>
  <si>
    <t>防疫工作业务经费成本</t>
  </si>
  <si>
    <t>25.00万元</t>
  </si>
  <si>
    <t>合计</t>
  </si>
</sst>
</file>

<file path=xl/styles.xml><?xml version="1.0" encoding="utf-8"?>
<styleSheet xmlns="http://schemas.openxmlformats.org/spreadsheetml/2006/main">
  <numFmts count="7">
    <numFmt numFmtId="176" formatCode="0.0%"/>
    <numFmt numFmtId="177" formatCode="#,##0.00_ "/>
    <numFmt numFmtId="178" formatCode="0.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宋体"/>
      <charset val="134"/>
      <scheme val="minor"/>
    </font>
    <font>
      <sz val="11"/>
      <color theme="1"/>
      <name val="宋体"/>
      <charset val="134"/>
      <scheme val="minor"/>
    </font>
    <font>
      <b/>
      <sz val="16"/>
      <color theme="1"/>
      <name val="宋体"/>
      <charset val="134"/>
      <scheme val="minor"/>
    </font>
    <font>
      <sz val="10"/>
      <color theme="1"/>
      <name val="宋体"/>
      <charset val="134"/>
      <scheme val="minor"/>
    </font>
    <font>
      <sz val="10"/>
      <color indexed="8"/>
      <name val="宋体"/>
      <charset val="134"/>
      <scheme val="minor"/>
    </font>
    <font>
      <sz val="10"/>
      <color rgb="FF000000"/>
      <name val="宋体"/>
      <charset val="134"/>
      <scheme val="minor"/>
    </font>
    <font>
      <b/>
      <sz val="11"/>
      <color rgb="FFFF0000"/>
      <name val="宋体"/>
      <charset val="134"/>
      <scheme val="minor"/>
    </font>
    <font>
      <sz val="11"/>
      <color rgb="FFFF0000"/>
      <name val="宋体"/>
      <charset val="134"/>
      <scheme val="minor"/>
    </font>
    <font>
      <sz val="10"/>
      <name val="宋体"/>
      <charset val="134"/>
      <scheme val="minor"/>
    </font>
    <font>
      <b/>
      <sz val="16"/>
      <color theme="1"/>
      <name val="宋体"/>
      <charset val="134"/>
      <scheme val="minor"/>
    </font>
    <font>
      <sz val="10"/>
      <color theme="1"/>
      <name val="宋体"/>
      <charset val="134"/>
      <scheme val="minor"/>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auto="1"/>
      </top>
      <bottom style="thin">
        <color auto="1"/>
      </bottom>
      <diagonal/>
    </border>
    <border>
      <left style="thin">
        <color indexed="8"/>
      </left>
      <right style="thin">
        <color indexed="8"/>
      </right>
      <top/>
      <bottom/>
      <diagonal/>
    </border>
    <border>
      <left style="thin">
        <color indexed="8"/>
      </left>
      <right/>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3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2" fillId="6" borderId="0" applyNumberFormat="0" applyBorder="0" applyAlignment="0" applyProtection="0">
      <alignment vertical="center"/>
    </xf>
    <xf numFmtId="0" fontId="19" fillId="10" borderId="0" applyNumberFormat="0" applyBorder="0" applyAlignment="0" applyProtection="0">
      <alignment vertical="center"/>
    </xf>
    <xf numFmtId="43" fontId="1" fillId="0" borderId="0" applyFont="0" applyFill="0" applyBorder="0" applyAlignment="0" applyProtection="0">
      <alignment vertical="center"/>
    </xf>
    <xf numFmtId="0" fontId="20" fillId="29" borderId="0" applyNumberFormat="0" applyBorder="0" applyAlignment="0" applyProtection="0">
      <alignment vertical="center"/>
    </xf>
    <xf numFmtId="0" fontId="25" fillId="0" borderId="0" applyNumberFormat="0" applyFill="0" applyBorder="0" applyAlignment="0" applyProtection="0">
      <alignment vertical="center"/>
    </xf>
    <xf numFmtId="9" fontId="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 fillId="15" borderId="29" applyNumberFormat="0" applyFont="0" applyAlignment="0" applyProtection="0">
      <alignment vertical="center"/>
    </xf>
    <xf numFmtId="0" fontId="20" fillId="22"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27" applyNumberFormat="0" applyFill="0" applyAlignment="0" applyProtection="0">
      <alignment vertical="center"/>
    </xf>
    <xf numFmtId="0" fontId="14" fillId="0" borderId="27" applyNumberFormat="0" applyFill="0" applyAlignment="0" applyProtection="0">
      <alignment vertical="center"/>
    </xf>
    <xf numFmtId="0" fontId="20" fillId="28" borderId="0" applyNumberFormat="0" applyBorder="0" applyAlignment="0" applyProtection="0">
      <alignment vertical="center"/>
    </xf>
    <xf numFmtId="0" fontId="17" fillId="0" borderId="31" applyNumberFormat="0" applyFill="0" applyAlignment="0" applyProtection="0">
      <alignment vertical="center"/>
    </xf>
    <xf numFmtId="0" fontId="20" fillId="21" borderId="0" applyNumberFormat="0" applyBorder="0" applyAlignment="0" applyProtection="0">
      <alignment vertical="center"/>
    </xf>
    <xf numFmtId="0" fontId="21" fillId="14" borderId="28" applyNumberFormat="0" applyAlignment="0" applyProtection="0">
      <alignment vertical="center"/>
    </xf>
    <xf numFmtId="0" fontId="28" fillId="14" borderId="32" applyNumberFormat="0" applyAlignment="0" applyProtection="0">
      <alignment vertical="center"/>
    </xf>
    <xf numFmtId="0" fontId="13" fillId="5" borderId="26" applyNumberFormat="0" applyAlignment="0" applyProtection="0">
      <alignment vertical="center"/>
    </xf>
    <xf numFmtId="0" fontId="12" fillId="33" borderId="0" applyNumberFormat="0" applyBorder="0" applyAlignment="0" applyProtection="0">
      <alignment vertical="center"/>
    </xf>
    <xf numFmtId="0" fontId="20" fillId="18" borderId="0" applyNumberFormat="0" applyBorder="0" applyAlignment="0" applyProtection="0">
      <alignment vertical="center"/>
    </xf>
    <xf numFmtId="0" fontId="29" fillId="0" borderId="33" applyNumberFormat="0" applyFill="0" applyAlignment="0" applyProtection="0">
      <alignment vertical="center"/>
    </xf>
    <xf numFmtId="0" fontId="23" fillId="0" borderId="30"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20" fillId="12" borderId="0" applyNumberFormat="0" applyBorder="0" applyAlignment="0" applyProtection="0">
      <alignment vertical="center"/>
    </xf>
    <xf numFmtId="0" fontId="20" fillId="17"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9" borderId="0" applyNumberFormat="0" applyBorder="0" applyAlignment="0" applyProtection="0">
      <alignment vertical="center"/>
    </xf>
  </cellStyleXfs>
  <cellXfs count="98">
    <xf numFmtId="0" fontId="0" fillId="0" borderId="0" xfId="0">
      <alignment vertical="center"/>
    </xf>
    <xf numFmtId="0" fontId="1"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justify" vertical="center" wrapText="1"/>
    </xf>
    <xf numFmtId="177" fontId="3" fillId="2"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176" fontId="3" fillId="2" borderId="1" xfId="11"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wrapText="1"/>
    </xf>
    <xf numFmtId="0" fontId="7" fillId="2" borderId="0" xfId="0" applyFont="1" applyFill="1" applyAlignment="1">
      <alignment vertical="center" wrapText="1"/>
    </xf>
    <xf numFmtId="9" fontId="7" fillId="2" borderId="0" xfId="0" applyNumberFormat="1" applyFont="1" applyFill="1" applyAlignment="1">
      <alignment vertical="center"/>
    </xf>
    <xf numFmtId="1" fontId="3" fillId="2" borderId="1" xfId="0" applyNumberFormat="1" applyFont="1" applyFill="1" applyBorder="1" applyAlignment="1">
      <alignment horizontal="center" vertical="center" wrapText="1"/>
    </xf>
    <xf numFmtId="49" fontId="8" fillId="0" borderId="14"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15" xfId="0" applyNumberFormat="1" applyFont="1" applyFill="1" applyBorder="1" applyAlignment="1" applyProtection="1">
      <alignment horizontal="center" vertical="center" wrapText="1"/>
      <protection locked="0"/>
    </xf>
    <xf numFmtId="49" fontId="8" fillId="0" borderId="16"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 vertical="center" wrapText="1"/>
      <protection locked="0"/>
    </xf>
    <xf numFmtId="49" fontId="8" fillId="0" borderId="18" xfId="0" applyNumberFormat="1" applyFont="1" applyFill="1" applyBorder="1" applyAlignment="1" applyProtection="1">
      <alignment horizontal="center" vertical="center" wrapText="1"/>
      <protection locked="0"/>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7" xfId="0" applyFont="1" applyFill="1" applyBorder="1" applyAlignment="1">
      <alignment horizontal="left" vertical="center" wrapText="1"/>
    </xf>
    <xf numFmtId="9" fontId="4" fillId="0" borderId="18" xfId="0" applyNumberFormat="1" applyFont="1" applyFill="1" applyBorder="1" applyAlignment="1">
      <alignment horizontal="center" vertical="center" wrapText="1"/>
    </xf>
    <xf numFmtId="10" fontId="4" fillId="0" borderId="18"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protection locked="0"/>
    </xf>
    <xf numFmtId="49" fontId="8" fillId="0" borderId="25"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xf numFmtId="49" fontId="8" fillId="0" borderId="13"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wrapText="1"/>
      <protection locked="0"/>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2" borderId="0" xfId="0" applyFont="1" applyFill="1" applyAlignment="1">
      <alignment horizontal="center" vertical="center" wrapText="1"/>
    </xf>
    <xf numFmtId="0" fontId="10" fillId="2" borderId="0" xfId="0" applyFont="1" applyFill="1" applyAlignment="1">
      <alignment horizontal="center" vertical="top"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 xfId="0" applyFont="1" applyFill="1" applyBorder="1" applyAlignment="1">
      <alignment horizontal="justify" vertical="center" wrapText="1"/>
    </xf>
    <xf numFmtId="177" fontId="10" fillId="2" borderId="1"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right" vertical="center" wrapText="1"/>
    </xf>
    <xf numFmtId="0" fontId="10" fillId="2" borderId="1" xfId="0" applyFont="1" applyFill="1" applyBorder="1" applyAlignment="1">
      <alignment vertical="center"/>
    </xf>
    <xf numFmtId="0" fontId="10" fillId="2" borderId="1"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2" xfId="0" applyFont="1" applyFill="1" applyBorder="1" applyAlignment="1">
      <alignment horizontal="center" vertical="center" wrapText="1"/>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3" xfId="0" applyFont="1" applyFill="1" applyBorder="1" applyAlignment="1">
      <alignment horizontal="center" vertical="center" wrapText="1"/>
    </xf>
    <xf numFmtId="176" fontId="10" fillId="2" borderId="1" xfId="11" applyNumberFormat="1" applyFont="1" applyFill="1" applyBorder="1" applyAlignment="1">
      <alignment horizontal="center" vertical="center" wrapText="1"/>
    </xf>
    <xf numFmtId="178" fontId="10" fillId="2"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C3" sqref="C3:N3"/>
    </sheetView>
  </sheetViews>
  <sheetFormatPr defaultColWidth="9" defaultRowHeight="13.5"/>
  <cols>
    <col min="1" max="1" width="4" style="1" customWidth="1"/>
    <col min="2" max="2" width="8.775" style="1" customWidth="1"/>
    <col min="3" max="3" width="9.44166666666667" style="1" customWidth="1"/>
    <col min="4" max="4" width="8.775" style="1" customWidth="1"/>
    <col min="5" max="5" width="12.1083333333333" style="1" customWidth="1"/>
    <col min="6" max="6" width="5.88333333333333" style="1" customWidth="1"/>
    <col min="7" max="7" width="14.775" style="1" customWidth="1"/>
    <col min="8" max="8" width="15.4416666666667" style="1" customWidth="1"/>
    <col min="9" max="9" width="4.66666666666667" style="1" customWidth="1"/>
    <col min="10" max="10" width="5.88333333333333" style="1" customWidth="1"/>
    <col min="11" max="11" width="3.88333333333333" style="1" customWidth="1"/>
    <col min="12" max="13" width="4.33333333333333" style="1" customWidth="1"/>
    <col min="14" max="14" width="6.66666666666667" style="1" customWidth="1"/>
    <col min="15" max="15" width="9" style="1"/>
    <col min="16" max="16" width="9.66666666666667" style="1"/>
    <col min="17" max="16384" width="9" style="1"/>
  </cols>
  <sheetData>
    <row r="1" s="1" customFormat="1" ht="20.45" customHeight="1" spans="1:14">
      <c r="A1" s="72" t="s">
        <v>0</v>
      </c>
      <c r="B1" s="72"/>
      <c r="C1" s="72"/>
      <c r="D1" s="72"/>
      <c r="E1" s="72"/>
      <c r="F1" s="72"/>
      <c r="G1" s="72"/>
      <c r="H1" s="72"/>
      <c r="I1" s="72"/>
      <c r="J1" s="72"/>
      <c r="K1" s="72"/>
      <c r="L1" s="72"/>
      <c r="M1" s="72"/>
      <c r="N1" s="72"/>
    </row>
    <row r="2" s="1" customFormat="1" ht="15.9" customHeight="1" spans="1:14">
      <c r="A2" s="73" t="s">
        <v>1</v>
      </c>
      <c r="B2" s="73"/>
      <c r="C2" s="73"/>
      <c r="D2" s="73"/>
      <c r="E2" s="73"/>
      <c r="F2" s="73"/>
      <c r="G2" s="73"/>
      <c r="H2" s="73"/>
      <c r="I2" s="73"/>
      <c r="J2" s="73"/>
      <c r="K2" s="73"/>
      <c r="L2" s="73"/>
      <c r="M2" s="73"/>
      <c r="N2" s="73"/>
    </row>
    <row r="3" s="1" customFormat="1" ht="15.9" customHeight="1" spans="1:14">
      <c r="A3" s="74" t="s">
        <v>2</v>
      </c>
      <c r="B3" s="74"/>
      <c r="C3" s="74" t="s">
        <v>3</v>
      </c>
      <c r="D3" s="74"/>
      <c r="E3" s="74"/>
      <c r="F3" s="74"/>
      <c r="G3" s="74"/>
      <c r="H3" s="74"/>
      <c r="I3" s="74"/>
      <c r="J3" s="74"/>
      <c r="K3" s="74"/>
      <c r="L3" s="74"/>
      <c r="M3" s="74"/>
      <c r="N3" s="74"/>
    </row>
    <row r="4" s="1" customFormat="1" ht="15.9" customHeight="1" spans="1:14">
      <c r="A4" s="74" t="s">
        <v>4</v>
      </c>
      <c r="B4" s="74"/>
      <c r="C4" s="74" t="s">
        <v>5</v>
      </c>
      <c r="D4" s="74"/>
      <c r="E4" s="74"/>
      <c r="F4" s="74"/>
      <c r="G4" s="74"/>
      <c r="H4" s="74" t="s">
        <v>6</v>
      </c>
      <c r="I4" s="74"/>
      <c r="J4" s="74" t="s">
        <v>7</v>
      </c>
      <c r="K4" s="74"/>
      <c r="L4" s="74"/>
      <c r="M4" s="74"/>
      <c r="N4" s="74"/>
    </row>
    <row r="5" s="1" customFormat="1" ht="15.9" customHeight="1" spans="1:14">
      <c r="A5" s="75" t="s">
        <v>8</v>
      </c>
      <c r="B5" s="76"/>
      <c r="C5" s="74"/>
      <c r="D5" s="74"/>
      <c r="E5" s="74" t="s">
        <v>9</v>
      </c>
      <c r="F5" s="74" t="s">
        <v>10</v>
      </c>
      <c r="G5" s="74"/>
      <c r="H5" s="74" t="s">
        <v>11</v>
      </c>
      <c r="I5" s="74"/>
      <c r="J5" s="74" t="s">
        <v>12</v>
      </c>
      <c r="K5" s="74"/>
      <c r="L5" s="74" t="s">
        <v>13</v>
      </c>
      <c r="M5" s="74"/>
      <c r="N5" s="74" t="s">
        <v>14</v>
      </c>
    </row>
    <row r="6" s="1" customFormat="1" ht="15.9" customHeight="1" spans="1:14">
      <c r="A6" s="77"/>
      <c r="B6" s="78"/>
      <c r="C6" s="79" t="s">
        <v>15</v>
      </c>
      <c r="D6" s="79"/>
      <c r="E6" s="80">
        <f t="shared" ref="E6:H6" si="0">E7+E8+E9</f>
        <v>250</v>
      </c>
      <c r="F6" s="80">
        <f t="shared" si="0"/>
        <v>250</v>
      </c>
      <c r="G6" s="80"/>
      <c r="H6" s="80">
        <f t="shared" si="0"/>
        <v>249.85776</v>
      </c>
      <c r="I6" s="80"/>
      <c r="J6" s="74">
        <v>10</v>
      </c>
      <c r="K6" s="74"/>
      <c r="L6" s="96">
        <f>IFERROR(H6/F6,"")</f>
        <v>0.99943104</v>
      </c>
      <c r="M6" s="96"/>
      <c r="N6" s="97">
        <f>IFERROR(L6*J6,"")</f>
        <v>9.9943104</v>
      </c>
    </row>
    <row r="7" s="1" customFormat="1" ht="15.9" customHeight="1" spans="1:14">
      <c r="A7" s="77"/>
      <c r="B7" s="78"/>
      <c r="C7" s="74" t="s">
        <v>16</v>
      </c>
      <c r="D7" s="74"/>
      <c r="E7" s="80">
        <v>250</v>
      </c>
      <c r="F7" s="80">
        <v>250</v>
      </c>
      <c r="G7" s="80"/>
      <c r="H7" s="80">
        <v>249.85776</v>
      </c>
      <c r="I7" s="80"/>
      <c r="J7" s="74" t="s">
        <v>17</v>
      </c>
      <c r="K7" s="74"/>
      <c r="L7" s="96">
        <f>IFERROR(H7/F7,"")</f>
        <v>0.99943104</v>
      </c>
      <c r="M7" s="96"/>
      <c r="N7" s="74" t="s">
        <v>17</v>
      </c>
    </row>
    <row r="8" s="1" customFormat="1" ht="15.9" customHeight="1" spans="1:14">
      <c r="A8" s="81"/>
      <c r="B8" s="82"/>
      <c r="C8" s="83" t="s">
        <v>18</v>
      </c>
      <c r="D8" s="83"/>
      <c r="E8" s="80">
        <v>0</v>
      </c>
      <c r="F8" s="80">
        <v>0</v>
      </c>
      <c r="G8" s="80"/>
      <c r="H8" s="80">
        <v>0</v>
      </c>
      <c r="I8" s="80"/>
      <c r="J8" s="74" t="s">
        <v>17</v>
      </c>
      <c r="K8" s="74"/>
      <c r="L8" s="96">
        <v>0</v>
      </c>
      <c r="M8" s="96"/>
      <c r="N8" s="74" t="s">
        <v>17</v>
      </c>
    </row>
    <row r="9" s="1" customFormat="1" ht="15.9" customHeight="1" spans="1:14">
      <c r="A9" s="84"/>
      <c r="B9" s="84"/>
      <c r="C9" s="83" t="s">
        <v>19</v>
      </c>
      <c r="D9" s="83"/>
      <c r="E9" s="80">
        <v>0</v>
      </c>
      <c r="F9" s="80">
        <v>0</v>
      </c>
      <c r="G9" s="80"/>
      <c r="H9" s="80">
        <v>0</v>
      </c>
      <c r="I9" s="80"/>
      <c r="J9" s="74" t="s">
        <v>17</v>
      </c>
      <c r="K9" s="74"/>
      <c r="L9" s="96">
        <v>0</v>
      </c>
      <c r="M9" s="96"/>
      <c r="N9" s="74" t="s">
        <v>17</v>
      </c>
    </row>
    <row r="10" s="1" customFormat="1" ht="15.9" customHeight="1" spans="1:14">
      <c r="A10" s="74" t="s">
        <v>20</v>
      </c>
      <c r="B10" s="74" t="s">
        <v>21</v>
      </c>
      <c r="C10" s="74"/>
      <c r="D10" s="74"/>
      <c r="E10" s="74"/>
      <c r="F10" s="74"/>
      <c r="G10" s="74"/>
      <c r="H10" s="74" t="s">
        <v>22</v>
      </c>
      <c r="I10" s="74"/>
      <c r="J10" s="74"/>
      <c r="K10" s="74"/>
      <c r="L10" s="74"/>
      <c r="M10" s="74"/>
      <c r="N10" s="74"/>
    </row>
    <row r="11" s="1" customFormat="1" ht="61" customHeight="1" spans="1:14">
      <c r="A11" s="74"/>
      <c r="B11" s="85" t="s">
        <v>23</v>
      </c>
      <c r="C11" s="85"/>
      <c r="D11" s="85"/>
      <c r="E11" s="85"/>
      <c r="F11" s="85"/>
      <c r="G11" s="85"/>
      <c r="H11" s="74" t="s">
        <v>24</v>
      </c>
      <c r="I11" s="74"/>
      <c r="J11" s="74"/>
      <c r="K11" s="74"/>
      <c r="L11" s="74"/>
      <c r="M11" s="74"/>
      <c r="N11" s="74"/>
    </row>
    <row r="12" s="1" customFormat="1" ht="15.9" customHeight="1" spans="1:14">
      <c r="A12" s="74" t="s">
        <v>25</v>
      </c>
      <c r="B12" s="74" t="s">
        <v>26</v>
      </c>
      <c r="C12" s="74" t="s">
        <v>27</v>
      </c>
      <c r="D12" s="74" t="s">
        <v>28</v>
      </c>
      <c r="E12" s="74"/>
      <c r="F12" s="74"/>
      <c r="G12" s="74" t="s">
        <v>29</v>
      </c>
      <c r="H12" s="74" t="s">
        <v>30</v>
      </c>
      <c r="I12" s="74" t="s">
        <v>12</v>
      </c>
      <c r="J12" s="74"/>
      <c r="K12" s="74" t="s">
        <v>14</v>
      </c>
      <c r="L12" s="74"/>
      <c r="M12" s="74" t="s">
        <v>31</v>
      </c>
      <c r="N12" s="74"/>
    </row>
    <row r="13" s="1" customFormat="1" ht="32.1" customHeight="1" spans="1:14">
      <c r="A13" s="74"/>
      <c r="B13" s="74"/>
      <c r="C13" s="74"/>
      <c r="D13" s="86"/>
      <c r="E13" s="86"/>
      <c r="F13" s="86"/>
      <c r="G13" s="74"/>
      <c r="H13" s="74"/>
      <c r="I13" s="74"/>
      <c r="J13" s="74"/>
      <c r="K13" s="74"/>
      <c r="L13" s="74"/>
      <c r="M13" s="74"/>
      <c r="N13" s="74"/>
    </row>
    <row r="14" s="1" customFormat="1" ht="25" customHeight="1" spans="1:14">
      <c r="A14" s="74"/>
      <c r="B14" s="87" t="s">
        <v>32</v>
      </c>
      <c r="C14" s="87" t="s">
        <v>33</v>
      </c>
      <c r="D14" s="88" t="s">
        <v>34</v>
      </c>
      <c r="E14" s="88"/>
      <c r="F14" s="88"/>
      <c r="G14" s="89" t="s">
        <v>35</v>
      </c>
      <c r="H14" s="89" t="s">
        <v>35</v>
      </c>
      <c r="I14" s="74">
        <v>9</v>
      </c>
      <c r="J14" s="74"/>
      <c r="K14" s="74">
        <v>9</v>
      </c>
      <c r="L14" s="74"/>
      <c r="M14" s="74" t="s">
        <v>36</v>
      </c>
      <c r="N14" s="74"/>
    </row>
    <row r="15" s="1" customFormat="1" ht="25" customHeight="1" spans="1:14">
      <c r="A15" s="74"/>
      <c r="B15" s="90"/>
      <c r="C15" s="87" t="s">
        <v>37</v>
      </c>
      <c r="D15" s="88" t="s">
        <v>38</v>
      </c>
      <c r="E15" s="88"/>
      <c r="F15" s="88"/>
      <c r="G15" s="91">
        <v>1</v>
      </c>
      <c r="H15" s="91">
        <v>1</v>
      </c>
      <c r="I15" s="74">
        <v>9</v>
      </c>
      <c r="J15" s="74"/>
      <c r="K15" s="74">
        <v>9</v>
      </c>
      <c r="L15" s="74"/>
      <c r="M15" s="74" t="s">
        <v>36</v>
      </c>
      <c r="N15" s="74"/>
    </row>
    <row r="16" s="1" customFormat="1" ht="25" customHeight="1" spans="1:14">
      <c r="A16" s="74"/>
      <c r="B16" s="90"/>
      <c r="C16" s="90"/>
      <c r="D16" s="88" t="s">
        <v>39</v>
      </c>
      <c r="E16" s="88"/>
      <c r="F16" s="88"/>
      <c r="G16" s="91">
        <v>1</v>
      </c>
      <c r="H16" s="91">
        <v>1</v>
      </c>
      <c r="I16" s="74">
        <v>8</v>
      </c>
      <c r="J16" s="74"/>
      <c r="K16" s="74">
        <v>8</v>
      </c>
      <c r="L16" s="74"/>
      <c r="M16" s="74" t="s">
        <v>36</v>
      </c>
      <c r="N16" s="74"/>
    </row>
    <row r="17" s="1" customFormat="1" ht="25" customHeight="1" spans="1:14">
      <c r="A17" s="74"/>
      <c r="B17" s="90"/>
      <c r="C17" s="87" t="s">
        <v>40</v>
      </c>
      <c r="D17" s="88" t="s">
        <v>41</v>
      </c>
      <c r="E17" s="88"/>
      <c r="F17" s="88"/>
      <c r="G17" s="92" t="s">
        <v>42</v>
      </c>
      <c r="H17" s="92" t="s">
        <v>42</v>
      </c>
      <c r="I17" s="74">
        <v>8</v>
      </c>
      <c r="J17" s="74"/>
      <c r="K17" s="74">
        <v>8</v>
      </c>
      <c r="L17" s="74"/>
      <c r="M17" s="74" t="s">
        <v>36</v>
      </c>
      <c r="N17" s="74"/>
    </row>
    <row r="18" s="1" customFormat="1" ht="25" customHeight="1" spans="1:14">
      <c r="A18" s="74"/>
      <c r="B18" s="90"/>
      <c r="C18" s="90"/>
      <c r="D18" s="88" t="s">
        <v>43</v>
      </c>
      <c r="E18" s="88"/>
      <c r="F18" s="88"/>
      <c r="G18" s="93" t="s">
        <v>44</v>
      </c>
      <c r="H18" s="93" t="s">
        <v>44</v>
      </c>
      <c r="I18" s="74">
        <v>8</v>
      </c>
      <c r="J18" s="74"/>
      <c r="K18" s="74">
        <v>8</v>
      </c>
      <c r="L18" s="74"/>
      <c r="M18" s="74" t="s">
        <v>36</v>
      </c>
      <c r="N18" s="74"/>
    </row>
    <row r="19" s="1" customFormat="1" ht="25" customHeight="1" spans="1:14">
      <c r="A19" s="74"/>
      <c r="B19" s="90"/>
      <c r="C19" s="89" t="s">
        <v>45</v>
      </c>
      <c r="D19" s="88" t="s">
        <v>46</v>
      </c>
      <c r="E19" s="88"/>
      <c r="F19" s="88"/>
      <c r="G19" s="92" t="s">
        <v>47</v>
      </c>
      <c r="H19" s="92" t="s">
        <v>48</v>
      </c>
      <c r="I19" s="74">
        <v>8</v>
      </c>
      <c r="J19" s="74"/>
      <c r="K19" s="74">
        <v>7.9</v>
      </c>
      <c r="L19" s="74"/>
      <c r="M19" s="74" t="s">
        <v>36</v>
      </c>
      <c r="N19" s="74"/>
    </row>
    <row r="20" s="1" customFormat="1" ht="25" customHeight="1" spans="1:14">
      <c r="A20" s="74"/>
      <c r="B20" s="89" t="s">
        <v>49</v>
      </c>
      <c r="C20" s="89" t="s">
        <v>50</v>
      </c>
      <c r="D20" s="88" t="s">
        <v>51</v>
      </c>
      <c r="E20" s="88"/>
      <c r="F20" s="88"/>
      <c r="G20" s="89" t="s">
        <v>52</v>
      </c>
      <c r="H20" s="93">
        <v>0.9</v>
      </c>
      <c r="I20" s="74">
        <v>10</v>
      </c>
      <c r="J20" s="74"/>
      <c r="K20" s="74">
        <v>9</v>
      </c>
      <c r="L20" s="74"/>
      <c r="M20" s="74" t="s">
        <v>36</v>
      </c>
      <c r="N20" s="74"/>
    </row>
    <row r="21" s="1" customFormat="1" ht="25" customHeight="1" spans="1:14">
      <c r="A21" s="74"/>
      <c r="B21" s="89"/>
      <c r="C21" s="89" t="s">
        <v>53</v>
      </c>
      <c r="D21" s="88" t="s">
        <v>54</v>
      </c>
      <c r="E21" s="88"/>
      <c r="F21" s="88"/>
      <c r="G21" s="89" t="s">
        <v>55</v>
      </c>
      <c r="H21" s="93">
        <v>1</v>
      </c>
      <c r="I21" s="74">
        <v>10</v>
      </c>
      <c r="J21" s="74"/>
      <c r="K21" s="74">
        <v>10</v>
      </c>
      <c r="L21" s="74"/>
      <c r="M21" s="74" t="s">
        <v>36</v>
      </c>
      <c r="N21" s="74"/>
    </row>
    <row r="22" s="1" customFormat="1" ht="25" customHeight="1" spans="1:14">
      <c r="A22" s="74"/>
      <c r="B22" s="89"/>
      <c r="C22" s="89" t="s">
        <v>56</v>
      </c>
      <c r="D22" s="88" t="s">
        <v>57</v>
      </c>
      <c r="E22" s="88"/>
      <c r="F22" s="88"/>
      <c r="G22" s="91" t="s">
        <v>58</v>
      </c>
      <c r="H22" s="91" t="s">
        <v>58</v>
      </c>
      <c r="I22" s="74">
        <v>10</v>
      </c>
      <c r="J22" s="74"/>
      <c r="K22" s="74">
        <v>10</v>
      </c>
      <c r="L22" s="74"/>
      <c r="M22" s="74" t="s">
        <v>36</v>
      </c>
      <c r="N22" s="74"/>
    </row>
    <row r="23" s="1" customFormat="1" ht="25" customHeight="1" spans="1:14">
      <c r="A23" s="74"/>
      <c r="B23" s="89" t="s">
        <v>59</v>
      </c>
      <c r="C23" s="89" t="s">
        <v>59</v>
      </c>
      <c r="D23" s="88" t="s">
        <v>60</v>
      </c>
      <c r="E23" s="88"/>
      <c r="F23" s="88"/>
      <c r="G23" s="91" t="s">
        <v>61</v>
      </c>
      <c r="H23" s="91" t="s">
        <v>62</v>
      </c>
      <c r="I23" s="74">
        <v>10</v>
      </c>
      <c r="J23" s="74"/>
      <c r="K23" s="74">
        <v>10</v>
      </c>
      <c r="L23" s="74"/>
      <c r="M23" s="74" t="s">
        <v>36</v>
      </c>
      <c r="N23" s="74"/>
    </row>
    <row r="24" s="1" customFormat="1" ht="15.9" customHeight="1" spans="1:14">
      <c r="A24" s="94" t="s">
        <v>63</v>
      </c>
      <c r="B24" s="94"/>
      <c r="C24" s="94"/>
      <c r="D24" s="95"/>
      <c r="E24" s="95"/>
      <c r="F24" s="95"/>
      <c r="G24" s="94"/>
      <c r="H24" s="94"/>
      <c r="I24" s="94">
        <f>SUM(I14:J23)+J6</f>
        <v>100</v>
      </c>
      <c r="J24" s="94"/>
      <c r="K24" s="74">
        <v>98.89</v>
      </c>
      <c r="L24" s="74"/>
      <c r="M24" s="84"/>
      <c r="N24" s="84"/>
    </row>
  </sheetData>
  <mergeCells count="9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9"/>
    <mergeCell ref="B20:B22"/>
    <mergeCell ref="C12:C13"/>
    <mergeCell ref="C15:C16"/>
    <mergeCell ref="C17:C18"/>
    <mergeCell ref="G12:G13"/>
    <mergeCell ref="H12:H13"/>
    <mergeCell ref="A5:B8"/>
    <mergeCell ref="D12:F13"/>
    <mergeCell ref="I12:J13"/>
    <mergeCell ref="K12:L13"/>
    <mergeCell ref="M12:N13"/>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workbookViewId="0">
      <selection activeCell="C3" sqref="C3:N3"/>
    </sheetView>
  </sheetViews>
  <sheetFormatPr defaultColWidth="9" defaultRowHeight="13.5"/>
  <cols>
    <col min="1" max="1" width="4" style="1" customWidth="1"/>
    <col min="2" max="2" width="7.65833333333333" style="1" customWidth="1"/>
    <col min="3" max="3" width="10.1083333333333" style="1" customWidth="1"/>
    <col min="4" max="4" width="7.44166666666667" style="1" customWidth="1"/>
    <col min="5" max="5" width="12.775" style="1" customWidth="1"/>
    <col min="6" max="6" width="8.55" style="1" customWidth="1"/>
    <col min="7" max="7" width="14.775" style="1" customWidth="1"/>
    <col min="8" max="8" width="16.1083333333333"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5" width="48.3333333333333" style="1" customWidth="1"/>
    <col min="16"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5">
      <c r="A2" s="3" t="s">
        <v>1</v>
      </c>
      <c r="B2" s="3"/>
      <c r="C2" s="3"/>
      <c r="D2" s="3"/>
      <c r="E2" s="3"/>
      <c r="F2" s="3"/>
      <c r="G2" s="3"/>
      <c r="H2" s="3"/>
      <c r="I2" s="3"/>
      <c r="J2" s="3"/>
      <c r="K2" s="3"/>
      <c r="L2" s="3"/>
      <c r="M2" s="3"/>
      <c r="N2" s="3"/>
      <c r="O2" s="30"/>
    </row>
    <row r="3" s="1" customFormat="1" ht="15.9" customHeight="1" spans="1:15">
      <c r="A3" s="4" t="s">
        <v>2</v>
      </c>
      <c r="B3" s="4"/>
      <c r="C3" s="4" t="s">
        <v>232</v>
      </c>
      <c r="D3" s="4"/>
      <c r="E3" s="4"/>
      <c r="F3" s="4"/>
      <c r="G3" s="4"/>
      <c r="H3" s="4"/>
      <c r="I3" s="4"/>
      <c r="J3" s="4"/>
      <c r="K3" s="4"/>
      <c r="L3" s="4"/>
      <c r="M3" s="4"/>
      <c r="N3" s="4"/>
      <c r="O3" s="31"/>
    </row>
    <row r="4" s="1" customFormat="1" ht="15.9" customHeight="1" spans="1:15">
      <c r="A4" s="4" t="s">
        <v>4</v>
      </c>
      <c r="B4" s="4"/>
      <c r="C4" s="4" t="s">
        <v>5</v>
      </c>
      <c r="D4" s="4"/>
      <c r="E4" s="4"/>
      <c r="F4" s="4"/>
      <c r="G4" s="4"/>
      <c r="H4" s="4" t="s">
        <v>6</v>
      </c>
      <c r="I4" s="4"/>
      <c r="J4" s="4" t="s">
        <v>7</v>
      </c>
      <c r="K4" s="4"/>
      <c r="L4" s="4"/>
      <c r="M4" s="4"/>
      <c r="N4" s="4"/>
      <c r="O4" s="31"/>
    </row>
    <row r="5" s="1" customFormat="1" ht="15.9" customHeight="1" spans="1:15">
      <c r="A5" s="5" t="s">
        <v>8</v>
      </c>
      <c r="B5" s="6"/>
      <c r="C5" s="4"/>
      <c r="D5" s="4"/>
      <c r="E5" s="4" t="s">
        <v>9</v>
      </c>
      <c r="F5" s="4" t="s">
        <v>10</v>
      </c>
      <c r="G5" s="4"/>
      <c r="H5" s="4" t="s">
        <v>11</v>
      </c>
      <c r="I5" s="4"/>
      <c r="J5" s="4" t="s">
        <v>12</v>
      </c>
      <c r="K5" s="4"/>
      <c r="L5" s="4" t="s">
        <v>13</v>
      </c>
      <c r="M5" s="4"/>
      <c r="N5" s="4" t="s">
        <v>14</v>
      </c>
      <c r="O5" s="31"/>
    </row>
    <row r="6" s="1" customFormat="1" ht="15.9" customHeight="1" spans="1:15">
      <c r="A6" s="7"/>
      <c r="B6" s="8"/>
      <c r="C6" s="9" t="s">
        <v>15</v>
      </c>
      <c r="D6" s="9"/>
      <c r="E6" s="10">
        <f t="shared" ref="E6:H6" si="0">E7+E8+E9</f>
        <v>60</v>
      </c>
      <c r="F6" s="10">
        <f t="shared" si="0"/>
        <v>60</v>
      </c>
      <c r="G6" s="10"/>
      <c r="H6" s="10">
        <f t="shared" si="0"/>
        <v>59.99</v>
      </c>
      <c r="I6" s="10"/>
      <c r="J6" s="4">
        <v>10</v>
      </c>
      <c r="K6" s="4"/>
      <c r="L6" s="25">
        <f>IFERROR(H6/F6,"")</f>
        <v>0.999833333333333</v>
      </c>
      <c r="M6" s="25"/>
      <c r="N6" s="4">
        <f>IFERROR(L6*J6,"")</f>
        <v>9.99833333333333</v>
      </c>
      <c r="O6" s="32"/>
    </row>
    <row r="7" s="1" customFormat="1" ht="15.9" customHeight="1" spans="1:15">
      <c r="A7" s="7"/>
      <c r="B7" s="8"/>
      <c r="C7" s="4" t="s">
        <v>16</v>
      </c>
      <c r="D7" s="4"/>
      <c r="E7" s="10">
        <v>60</v>
      </c>
      <c r="F7" s="10">
        <v>60</v>
      </c>
      <c r="G7" s="10"/>
      <c r="H7" s="10">
        <v>59.99</v>
      </c>
      <c r="I7" s="10"/>
      <c r="J7" s="4" t="s">
        <v>17</v>
      </c>
      <c r="K7" s="4"/>
      <c r="L7" s="25">
        <f>IFERROR(H7/F7,"")</f>
        <v>0.999833333333333</v>
      </c>
      <c r="M7" s="25"/>
      <c r="N7" s="4" t="s">
        <v>17</v>
      </c>
      <c r="O7" s="32"/>
    </row>
    <row r="8" s="1" customFormat="1" ht="15.9" customHeight="1" spans="1:15">
      <c r="A8" s="12"/>
      <c r="B8" s="13"/>
      <c r="C8" s="14" t="s">
        <v>18</v>
      </c>
      <c r="D8" s="14"/>
      <c r="E8" s="10">
        <v>0</v>
      </c>
      <c r="F8" s="10">
        <v>0</v>
      </c>
      <c r="G8" s="10"/>
      <c r="H8" s="10">
        <v>0</v>
      </c>
      <c r="I8" s="10"/>
      <c r="J8" s="4" t="s">
        <v>17</v>
      </c>
      <c r="K8" s="4"/>
      <c r="L8" s="25">
        <v>0</v>
      </c>
      <c r="M8" s="25"/>
      <c r="N8" s="4" t="s">
        <v>17</v>
      </c>
      <c r="O8" s="32"/>
    </row>
    <row r="9" s="1" customFormat="1" ht="15.9" customHeight="1" spans="1:15">
      <c r="A9" s="15"/>
      <c r="B9" s="15"/>
      <c r="C9" s="14" t="s">
        <v>19</v>
      </c>
      <c r="D9" s="14"/>
      <c r="E9" s="10">
        <v>0</v>
      </c>
      <c r="F9" s="10">
        <v>0</v>
      </c>
      <c r="G9" s="10"/>
      <c r="H9" s="10">
        <v>0</v>
      </c>
      <c r="I9" s="10"/>
      <c r="J9" s="4" t="s">
        <v>17</v>
      </c>
      <c r="K9" s="4"/>
      <c r="L9" s="25">
        <v>0</v>
      </c>
      <c r="M9" s="25"/>
      <c r="N9" s="4" t="s">
        <v>17</v>
      </c>
      <c r="O9" s="32"/>
    </row>
    <row r="10" s="1" customFormat="1" ht="15.9" customHeight="1" spans="1:15">
      <c r="A10" s="4" t="s">
        <v>20</v>
      </c>
      <c r="B10" s="4" t="s">
        <v>21</v>
      </c>
      <c r="C10" s="4"/>
      <c r="D10" s="4"/>
      <c r="E10" s="4"/>
      <c r="F10" s="4"/>
      <c r="G10" s="4"/>
      <c r="H10" s="4" t="s">
        <v>22</v>
      </c>
      <c r="I10" s="4"/>
      <c r="J10" s="4"/>
      <c r="K10" s="4"/>
      <c r="L10" s="4"/>
      <c r="M10" s="4"/>
      <c r="N10" s="4"/>
      <c r="O10" s="31"/>
    </row>
    <row r="11" s="1" customFormat="1" ht="61" customHeight="1" spans="1:15">
      <c r="A11" s="4"/>
      <c r="B11" s="16" t="s">
        <v>233</v>
      </c>
      <c r="C11" s="16"/>
      <c r="D11" s="16"/>
      <c r="E11" s="16"/>
      <c r="F11" s="16"/>
      <c r="G11" s="16"/>
      <c r="H11" s="16" t="s">
        <v>234</v>
      </c>
      <c r="I11" s="16"/>
      <c r="J11" s="16"/>
      <c r="K11" s="16"/>
      <c r="L11" s="16"/>
      <c r="M11" s="16"/>
      <c r="N11" s="16"/>
      <c r="O11" s="33"/>
    </row>
    <row r="12" s="1" customFormat="1" ht="15.9" customHeight="1" spans="1:15">
      <c r="A12" s="17" t="s">
        <v>25</v>
      </c>
      <c r="B12" s="4" t="s">
        <v>26</v>
      </c>
      <c r="C12" s="4" t="s">
        <v>27</v>
      </c>
      <c r="D12" s="4" t="s">
        <v>28</v>
      </c>
      <c r="E12" s="4"/>
      <c r="F12" s="4"/>
      <c r="G12" s="4" t="s">
        <v>29</v>
      </c>
      <c r="H12" s="4" t="s">
        <v>30</v>
      </c>
      <c r="I12" s="4" t="s">
        <v>12</v>
      </c>
      <c r="J12" s="4"/>
      <c r="K12" s="4" t="s">
        <v>14</v>
      </c>
      <c r="L12" s="4"/>
      <c r="M12" s="4" t="s">
        <v>31</v>
      </c>
      <c r="N12" s="4"/>
      <c r="O12" s="31"/>
    </row>
    <row r="13" s="1" customFormat="1" ht="32.1" customHeight="1" spans="1:15">
      <c r="A13" s="26"/>
      <c r="B13" s="4"/>
      <c r="C13" s="4"/>
      <c r="D13" s="4"/>
      <c r="E13" s="4"/>
      <c r="F13" s="4"/>
      <c r="G13" s="4"/>
      <c r="H13" s="4"/>
      <c r="I13" s="4"/>
      <c r="J13" s="4"/>
      <c r="K13" s="4"/>
      <c r="L13" s="4"/>
      <c r="M13" s="4"/>
      <c r="N13" s="4"/>
      <c r="O13" s="31"/>
    </row>
    <row r="14" s="1" customFormat="1" ht="29.05" customHeight="1" spans="1:15">
      <c r="A14" s="26"/>
      <c r="B14" s="18" t="s">
        <v>32</v>
      </c>
      <c r="C14" s="18" t="s">
        <v>33</v>
      </c>
      <c r="D14" s="19" t="s">
        <v>235</v>
      </c>
      <c r="E14" s="19"/>
      <c r="F14" s="19"/>
      <c r="G14" s="18" t="s">
        <v>236</v>
      </c>
      <c r="H14" s="18" t="s">
        <v>237</v>
      </c>
      <c r="I14" s="4">
        <v>5</v>
      </c>
      <c r="J14" s="4"/>
      <c r="K14" s="4">
        <v>5</v>
      </c>
      <c r="L14" s="4"/>
      <c r="M14" s="4" t="s">
        <v>36</v>
      </c>
      <c r="N14" s="4"/>
      <c r="O14" s="31"/>
    </row>
    <row r="15" s="1" customFormat="1" ht="29.05" customHeight="1" spans="1:15">
      <c r="A15" s="26"/>
      <c r="B15" s="18"/>
      <c r="C15" s="18"/>
      <c r="D15" s="19" t="s">
        <v>238</v>
      </c>
      <c r="E15" s="19"/>
      <c r="F15" s="19"/>
      <c r="G15" s="18" t="s">
        <v>239</v>
      </c>
      <c r="H15" s="18" t="s">
        <v>240</v>
      </c>
      <c r="I15" s="4">
        <v>5</v>
      </c>
      <c r="J15" s="4"/>
      <c r="K15" s="4">
        <v>5</v>
      </c>
      <c r="L15" s="4"/>
      <c r="M15" s="4" t="s">
        <v>36</v>
      </c>
      <c r="N15" s="4"/>
      <c r="O15" s="31"/>
    </row>
    <row r="16" s="1" customFormat="1" ht="29.05" customHeight="1" spans="1:15">
      <c r="A16" s="26"/>
      <c r="B16" s="18"/>
      <c r="C16" s="18"/>
      <c r="D16" s="19" t="s">
        <v>241</v>
      </c>
      <c r="E16" s="19"/>
      <c r="F16" s="19"/>
      <c r="G16" s="18" t="s">
        <v>236</v>
      </c>
      <c r="H16" s="18" t="s">
        <v>237</v>
      </c>
      <c r="I16" s="4">
        <v>5</v>
      </c>
      <c r="J16" s="4"/>
      <c r="K16" s="4">
        <v>5</v>
      </c>
      <c r="L16" s="4"/>
      <c r="M16" s="4" t="s">
        <v>36</v>
      </c>
      <c r="N16" s="4"/>
      <c r="O16" s="31"/>
    </row>
    <row r="17" s="1" customFormat="1" ht="29.05" customHeight="1" spans="1:15">
      <c r="A17" s="26"/>
      <c r="B17" s="18"/>
      <c r="C17" s="18"/>
      <c r="D17" s="19" t="s">
        <v>242</v>
      </c>
      <c r="E17" s="19"/>
      <c r="F17" s="19"/>
      <c r="G17" s="18" t="s">
        <v>243</v>
      </c>
      <c r="H17" s="18" t="s">
        <v>244</v>
      </c>
      <c r="I17" s="4">
        <v>5</v>
      </c>
      <c r="J17" s="4"/>
      <c r="K17" s="4">
        <v>5</v>
      </c>
      <c r="L17" s="4"/>
      <c r="M17" s="4" t="s">
        <v>36</v>
      </c>
      <c r="N17" s="4"/>
      <c r="O17" s="31"/>
    </row>
    <row r="18" s="1" customFormat="1" ht="29.05" customHeight="1" spans="1:15">
      <c r="A18" s="26"/>
      <c r="B18" s="18"/>
      <c r="C18" s="18"/>
      <c r="D18" s="19" t="s">
        <v>245</v>
      </c>
      <c r="E18" s="19"/>
      <c r="F18" s="19"/>
      <c r="G18" s="18" t="s">
        <v>246</v>
      </c>
      <c r="H18" s="18" t="s">
        <v>246</v>
      </c>
      <c r="I18" s="4">
        <v>5</v>
      </c>
      <c r="J18" s="4"/>
      <c r="K18" s="4">
        <v>5</v>
      </c>
      <c r="L18" s="4"/>
      <c r="M18" s="4" t="s">
        <v>36</v>
      </c>
      <c r="N18" s="4"/>
      <c r="O18" s="31"/>
    </row>
    <row r="19" s="1" customFormat="1" ht="29.05" customHeight="1" spans="1:15">
      <c r="A19" s="26"/>
      <c r="B19" s="18"/>
      <c r="C19" s="18"/>
      <c r="D19" s="19" t="s">
        <v>247</v>
      </c>
      <c r="E19" s="19"/>
      <c r="F19" s="19"/>
      <c r="G19" s="20" t="s">
        <v>236</v>
      </c>
      <c r="H19" s="20" t="s">
        <v>237</v>
      </c>
      <c r="I19" s="4">
        <v>5</v>
      </c>
      <c r="J19" s="4"/>
      <c r="K19" s="4">
        <v>5</v>
      </c>
      <c r="L19" s="4"/>
      <c r="M19" s="4" t="s">
        <v>36</v>
      </c>
      <c r="N19" s="4"/>
      <c r="O19" s="31"/>
    </row>
    <row r="20" s="1" customFormat="1" ht="29.05" customHeight="1" spans="1:15">
      <c r="A20" s="26"/>
      <c r="B20" s="18"/>
      <c r="C20" s="18" t="s">
        <v>37</v>
      </c>
      <c r="D20" s="19" t="s">
        <v>38</v>
      </c>
      <c r="E20" s="19"/>
      <c r="F20" s="19"/>
      <c r="G20" s="20">
        <v>1</v>
      </c>
      <c r="H20" s="20">
        <v>1</v>
      </c>
      <c r="I20" s="4">
        <v>5</v>
      </c>
      <c r="J20" s="4"/>
      <c r="K20" s="4">
        <v>5</v>
      </c>
      <c r="L20" s="4"/>
      <c r="M20" s="4" t="s">
        <v>36</v>
      </c>
      <c r="N20" s="4"/>
      <c r="O20" s="31"/>
    </row>
    <row r="21" s="1" customFormat="1" ht="29.05" customHeight="1" spans="1:15">
      <c r="A21" s="26"/>
      <c r="B21" s="18"/>
      <c r="C21" s="18"/>
      <c r="D21" s="19" t="s">
        <v>39</v>
      </c>
      <c r="E21" s="19"/>
      <c r="F21" s="19"/>
      <c r="G21" s="20">
        <v>1</v>
      </c>
      <c r="H21" s="20">
        <v>1</v>
      </c>
      <c r="I21" s="4">
        <v>5</v>
      </c>
      <c r="J21" s="4"/>
      <c r="K21" s="4">
        <v>5</v>
      </c>
      <c r="L21" s="4"/>
      <c r="M21" s="4" t="s">
        <v>36</v>
      </c>
      <c r="N21" s="4"/>
      <c r="O21" s="31"/>
    </row>
    <row r="22" s="1" customFormat="1" ht="29.05" customHeight="1" spans="1:15">
      <c r="A22" s="26"/>
      <c r="B22" s="18"/>
      <c r="C22" s="18" t="s">
        <v>40</v>
      </c>
      <c r="D22" s="19" t="s">
        <v>158</v>
      </c>
      <c r="E22" s="19"/>
      <c r="F22" s="19"/>
      <c r="G22" s="18" t="s">
        <v>72</v>
      </c>
      <c r="H22" s="18" t="s">
        <v>72</v>
      </c>
      <c r="I22" s="4">
        <v>5</v>
      </c>
      <c r="J22" s="4"/>
      <c r="K22" s="4">
        <v>5</v>
      </c>
      <c r="L22" s="4"/>
      <c r="M22" s="4" t="s">
        <v>36</v>
      </c>
      <c r="N22" s="4"/>
      <c r="O22" s="34"/>
    </row>
    <row r="23" s="1" customFormat="1" ht="29.05" customHeight="1" spans="1:15">
      <c r="A23" s="26"/>
      <c r="B23" s="18"/>
      <c r="C23" s="18" t="s">
        <v>45</v>
      </c>
      <c r="D23" s="19" t="s">
        <v>248</v>
      </c>
      <c r="E23" s="19"/>
      <c r="F23" s="19"/>
      <c r="G23" s="18" t="s">
        <v>249</v>
      </c>
      <c r="H23" s="18" t="s">
        <v>250</v>
      </c>
      <c r="I23" s="4">
        <v>5</v>
      </c>
      <c r="J23" s="4"/>
      <c r="K23" s="35">
        <f>59.99/60*5</f>
        <v>4.99916666666667</v>
      </c>
      <c r="L23" s="35"/>
      <c r="M23" s="4" t="s">
        <v>36</v>
      </c>
      <c r="N23" s="4"/>
      <c r="O23" s="34"/>
    </row>
    <row r="24" s="1" customFormat="1" ht="29.05" customHeight="1" spans="1:15">
      <c r="A24" s="26"/>
      <c r="B24" s="18" t="s">
        <v>49</v>
      </c>
      <c r="C24" s="18" t="s">
        <v>50</v>
      </c>
      <c r="D24" s="19" t="s">
        <v>251</v>
      </c>
      <c r="E24" s="19"/>
      <c r="F24" s="19"/>
      <c r="G24" s="18" t="s">
        <v>165</v>
      </c>
      <c r="H24" s="20">
        <v>0.9</v>
      </c>
      <c r="I24" s="4">
        <v>10</v>
      </c>
      <c r="J24" s="4"/>
      <c r="K24" s="4">
        <v>9</v>
      </c>
      <c r="L24" s="4"/>
      <c r="M24" s="4" t="s">
        <v>36</v>
      </c>
      <c r="N24" s="4"/>
      <c r="O24" s="31"/>
    </row>
    <row r="25" s="1" customFormat="1" ht="29.05" customHeight="1" spans="1:15">
      <c r="A25" s="26"/>
      <c r="B25" s="18"/>
      <c r="C25" s="18" t="s">
        <v>56</v>
      </c>
      <c r="D25" s="19" t="s">
        <v>79</v>
      </c>
      <c r="E25" s="19"/>
      <c r="F25" s="19"/>
      <c r="G25" s="18" t="s">
        <v>80</v>
      </c>
      <c r="H25" s="20">
        <v>1</v>
      </c>
      <c r="I25" s="4">
        <v>10</v>
      </c>
      <c r="J25" s="4"/>
      <c r="K25" s="4">
        <v>10</v>
      </c>
      <c r="L25" s="4"/>
      <c r="M25" s="4" t="s">
        <v>36</v>
      </c>
      <c r="N25" s="4"/>
      <c r="O25" s="31"/>
    </row>
    <row r="26" s="1" customFormat="1" ht="29.05" customHeight="1" spans="1:15">
      <c r="A26" s="26"/>
      <c r="B26" s="18"/>
      <c r="C26" s="18"/>
      <c r="D26" s="19" t="s">
        <v>252</v>
      </c>
      <c r="E26" s="19"/>
      <c r="F26" s="19"/>
      <c r="G26" s="18" t="s">
        <v>151</v>
      </c>
      <c r="H26" s="18" t="s">
        <v>151</v>
      </c>
      <c r="I26" s="4">
        <v>10</v>
      </c>
      <c r="J26" s="4"/>
      <c r="K26" s="4">
        <v>10</v>
      </c>
      <c r="L26" s="4"/>
      <c r="M26" s="4" t="s">
        <v>36</v>
      </c>
      <c r="N26" s="4"/>
      <c r="O26" s="31"/>
    </row>
    <row r="27" s="1" customFormat="1" ht="29.05" customHeight="1" spans="1:15">
      <c r="A27" s="27"/>
      <c r="B27" s="18" t="s">
        <v>59</v>
      </c>
      <c r="C27" s="18" t="s">
        <v>120</v>
      </c>
      <c r="D27" s="19" t="s">
        <v>213</v>
      </c>
      <c r="E27" s="19"/>
      <c r="F27" s="19"/>
      <c r="G27" s="18" t="s">
        <v>93</v>
      </c>
      <c r="H27" s="18" t="s">
        <v>93</v>
      </c>
      <c r="I27" s="22">
        <v>10</v>
      </c>
      <c r="J27" s="24"/>
      <c r="K27" s="22">
        <v>10</v>
      </c>
      <c r="L27" s="24"/>
      <c r="M27" s="4" t="s">
        <v>36</v>
      </c>
      <c r="N27" s="4"/>
      <c r="O27" s="31"/>
    </row>
    <row r="28" s="1" customFormat="1" ht="15.9" customHeight="1" spans="1:15">
      <c r="A28" s="28" t="s">
        <v>63</v>
      </c>
      <c r="B28" s="28"/>
      <c r="C28" s="28"/>
      <c r="D28" s="29"/>
      <c r="E28" s="29"/>
      <c r="F28" s="29"/>
      <c r="G28" s="28"/>
      <c r="H28" s="28"/>
      <c r="I28" s="28">
        <v>100</v>
      </c>
      <c r="J28" s="28"/>
      <c r="K28" s="4">
        <v>99</v>
      </c>
      <c r="L28" s="4"/>
      <c r="M28" s="15"/>
      <c r="N28" s="15"/>
      <c r="O28" s="31"/>
    </row>
    <row r="29" s="1" customFormat="1" spans="15:15">
      <c r="O29" s="33"/>
    </row>
    <row r="30" s="1" customFormat="1" spans="15:15">
      <c r="O30" s="33"/>
    </row>
  </sheetData>
  <mergeCells count="115">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10:A11"/>
    <mergeCell ref="A12:A27"/>
    <mergeCell ref="B12:B13"/>
    <mergeCell ref="B14:B23"/>
    <mergeCell ref="B24:B26"/>
    <mergeCell ref="C12:C13"/>
    <mergeCell ref="C14:C19"/>
    <mergeCell ref="C20:C21"/>
    <mergeCell ref="C25:C26"/>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abSelected="1" workbookViewId="0">
      <selection activeCell="P18" sqref="P18"/>
    </sheetView>
  </sheetViews>
  <sheetFormatPr defaultColWidth="9" defaultRowHeight="13.5"/>
  <cols>
    <col min="1" max="1" width="4" style="1" customWidth="1"/>
    <col min="2" max="2" width="7.55833333333333" style="1" customWidth="1"/>
    <col min="3" max="3" width="9.44166666666667" style="1" customWidth="1"/>
    <col min="4" max="4" width="7.44166666666667" style="1" customWidth="1"/>
    <col min="5" max="5" width="25.4416666666667" style="1" customWidth="1"/>
    <col min="6" max="6" width="3.225" style="1" hidden="1" customWidth="1"/>
    <col min="7" max="7" width="17.8916666666667" style="1" customWidth="1"/>
    <col min="8" max="8" width="14.4416666666667" style="1" customWidth="1"/>
    <col min="9" max="9" width="4.66666666666667" style="1" customWidth="1"/>
    <col min="10" max="10" width="5.89166666666667" style="1" customWidth="1"/>
    <col min="11" max="11" width="3.89166666666667" style="1" customWidth="1"/>
    <col min="12" max="13" width="4.33333333333333" style="1" customWidth="1"/>
    <col min="14" max="14" width="10.1083333333333" style="1" customWidth="1"/>
    <col min="15" max="15" width="9" style="1"/>
    <col min="16" max="16" width="12.8916666666667" style="1"/>
    <col min="17"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253</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25</v>
      </c>
      <c r="F6" s="10">
        <f t="shared" si="0"/>
        <v>25</v>
      </c>
      <c r="G6" s="10"/>
      <c r="H6" s="11">
        <f t="shared" si="0"/>
        <v>25</v>
      </c>
      <c r="I6" s="11"/>
      <c r="J6" s="4">
        <v>10</v>
      </c>
      <c r="K6" s="4"/>
      <c r="L6" s="25">
        <f>IFERROR(H6/F6,"")</f>
        <v>1</v>
      </c>
      <c r="M6" s="25"/>
      <c r="N6" s="4">
        <f>IFERROR(L6*J6,"")</f>
        <v>10</v>
      </c>
    </row>
    <row r="7" s="1" customFormat="1" ht="15.9" customHeight="1" spans="1:14">
      <c r="A7" s="7"/>
      <c r="B7" s="8"/>
      <c r="C7" s="4" t="s">
        <v>16</v>
      </c>
      <c r="D7" s="4"/>
      <c r="E7" s="10">
        <v>25</v>
      </c>
      <c r="F7" s="10">
        <v>25</v>
      </c>
      <c r="G7" s="10"/>
      <c r="H7" s="11">
        <v>25</v>
      </c>
      <c r="I7" s="11"/>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254</v>
      </c>
      <c r="C11" s="16"/>
      <c r="D11" s="16"/>
      <c r="E11" s="16"/>
      <c r="F11" s="16"/>
      <c r="G11" s="16"/>
      <c r="H11" s="16" t="s">
        <v>124</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17"/>
      <c r="E13" s="17"/>
      <c r="F13" s="17"/>
      <c r="G13" s="4"/>
      <c r="H13" s="4"/>
      <c r="I13" s="4"/>
      <c r="J13" s="4"/>
      <c r="K13" s="4"/>
      <c r="L13" s="4"/>
      <c r="M13" s="4"/>
      <c r="N13" s="4"/>
    </row>
    <row r="14" s="1" customFormat="1" ht="15.9" customHeight="1" spans="1:14">
      <c r="A14" s="4"/>
      <c r="B14" s="18" t="s">
        <v>32</v>
      </c>
      <c r="C14" s="18" t="s">
        <v>33</v>
      </c>
      <c r="D14" s="19" t="s">
        <v>255</v>
      </c>
      <c r="E14" s="19"/>
      <c r="F14" s="19"/>
      <c r="G14" s="18" t="s">
        <v>256</v>
      </c>
      <c r="H14" s="18" t="s">
        <v>256</v>
      </c>
      <c r="I14" s="4">
        <v>9</v>
      </c>
      <c r="J14" s="4"/>
      <c r="K14" s="4">
        <v>9</v>
      </c>
      <c r="L14" s="4"/>
      <c r="M14" s="4" t="s">
        <v>36</v>
      </c>
      <c r="N14" s="4"/>
    </row>
    <row r="15" s="1" customFormat="1" ht="15.9" customHeight="1" spans="1:14">
      <c r="A15" s="4"/>
      <c r="B15" s="18"/>
      <c r="C15" s="18"/>
      <c r="D15" s="19" t="s">
        <v>86</v>
      </c>
      <c r="E15" s="19"/>
      <c r="F15" s="19"/>
      <c r="G15" s="18" t="s">
        <v>69</v>
      </c>
      <c r="H15" s="18" t="s">
        <v>69</v>
      </c>
      <c r="I15" s="4">
        <v>9</v>
      </c>
      <c r="J15" s="4"/>
      <c r="K15" s="4">
        <v>9</v>
      </c>
      <c r="L15" s="4"/>
      <c r="M15" s="4" t="s">
        <v>36</v>
      </c>
      <c r="N15" s="4"/>
    </row>
    <row r="16" s="1" customFormat="1" ht="15.9" customHeight="1" spans="1:14">
      <c r="A16" s="4"/>
      <c r="B16" s="18"/>
      <c r="C16" s="18" t="s">
        <v>37</v>
      </c>
      <c r="D16" s="19" t="s">
        <v>38</v>
      </c>
      <c r="E16" s="19"/>
      <c r="F16" s="19"/>
      <c r="G16" s="20">
        <v>1</v>
      </c>
      <c r="H16" s="20">
        <v>1</v>
      </c>
      <c r="I16" s="4">
        <v>8</v>
      </c>
      <c r="J16" s="4"/>
      <c r="K16" s="4">
        <v>8</v>
      </c>
      <c r="L16" s="4"/>
      <c r="M16" s="4" t="s">
        <v>36</v>
      </c>
      <c r="N16" s="4"/>
    </row>
    <row r="17" s="1" customFormat="1" ht="15.9" customHeight="1" spans="1:14">
      <c r="A17" s="4"/>
      <c r="B17" s="18"/>
      <c r="C17" s="18"/>
      <c r="D17" s="19" t="s">
        <v>39</v>
      </c>
      <c r="E17" s="19"/>
      <c r="F17" s="19"/>
      <c r="G17" s="20">
        <v>1</v>
      </c>
      <c r="H17" s="21">
        <v>1</v>
      </c>
      <c r="I17" s="4">
        <v>8</v>
      </c>
      <c r="J17" s="4"/>
      <c r="K17" s="4">
        <v>8</v>
      </c>
      <c r="L17" s="4"/>
      <c r="M17" s="4" t="s">
        <v>36</v>
      </c>
      <c r="N17" s="4"/>
    </row>
    <row r="18" s="1" customFormat="1" ht="31.05" customHeight="1" spans="1:14">
      <c r="A18" s="4"/>
      <c r="B18" s="18"/>
      <c r="C18" s="18" t="s">
        <v>40</v>
      </c>
      <c r="D18" s="19" t="s">
        <v>87</v>
      </c>
      <c r="E18" s="19"/>
      <c r="F18" s="19"/>
      <c r="G18" s="18" t="s">
        <v>72</v>
      </c>
      <c r="H18" s="18" t="s">
        <v>72</v>
      </c>
      <c r="I18" s="4">
        <v>8</v>
      </c>
      <c r="J18" s="4"/>
      <c r="K18" s="4">
        <v>8</v>
      </c>
      <c r="L18" s="4"/>
      <c r="M18" s="4" t="s">
        <v>36</v>
      </c>
      <c r="N18" s="4"/>
    </row>
    <row r="19" s="1" customFormat="1" ht="15.9" customHeight="1" spans="1:14">
      <c r="A19" s="4"/>
      <c r="B19" s="18"/>
      <c r="C19" s="18" t="s">
        <v>45</v>
      </c>
      <c r="D19" s="19" t="s">
        <v>257</v>
      </c>
      <c r="E19" s="19"/>
      <c r="F19" s="19"/>
      <c r="G19" s="18" t="s">
        <v>258</v>
      </c>
      <c r="H19" s="18" t="s">
        <v>258</v>
      </c>
      <c r="I19" s="4">
        <v>8</v>
      </c>
      <c r="J19" s="4"/>
      <c r="K19" s="4">
        <v>8</v>
      </c>
      <c r="L19" s="4"/>
      <c r="M19" s="4" t="s">
        <v>36</v>
      </c>
      <c r="N19" s="4"/>
    </row>
    <row r="20" s="1" customFormat="1" ht="32.1" customHeight="1" spans="1:14">
      <c r="A20" s="4"/>
      <c r="B20" s="18" t="s">
        <v>49</v>
      </c>
      <c r="C20" s="18" t="s">
        <v>50</v>
      </c>
      <c r="D20" s="19" t="s">
        <v>91</v>
      </c>
      <c r="E20" s="19"/>
      <c r="F20" s="19"/>
      <c r="G20" s="18" t="s">
        <v>76</v>
      </c>
      <c r="H20" s="20">
        <v>0.9</v>
      </c>
      <c r="I20" s="4">
        <v>10</v>
      </c>
      <c r="J20" s="4"/>
      <c r="K20" s="4">
        <v>9</v>
      </c>
      <c r="L20" s="4"/>
      <c r="M20" s="4" t="s">
        <v>36</v>
      </c>
      <c r="N20" s="4"/>
    </row>
    <row r="21" s="1" customFormat="1" ht="34.05" customHeight="1" spans="1:14">
      <c r="A21" s="4"/>
      <c r="B21" s="18"/>
      <c r="C21" s="18" t="s">
        <v>56</v>
      </c>
      <c r="D21" s="19" t="s">
        <v>79</v>
      </c>
      <c r="E21" s="19"/>
      <c r="F21" s="19"/>
      <c r="G21" s="18" t="s">
        <v>80</v>
      </c>
      <c r="H21" s="20">
        <v>1</v>
      </c>
      <c r="I21" s="4">
        <v>10</v>
      </c>
      <c r="J21" s="4"/>
      <c r="K21" s="4">
        <v>10</v>
      </c>
      <c r="L21" s="4"/>
      <c r="M21" s="4" t="s">
        <v>36</v>
      </c>
      <c r="N21" s="4"/>
    </row>
    <row r="22" s="1" customFormat="1" ht="15.9" customHeight="1" spans="1:14">
      <c r="A22" s="4"/>
      <c r="B22" s="18"/>
      <c r="C22" s="18"/>
      <c r="D22" s="19" t="s">
        <v>252</v>
      </c>
      <c r="E22" s="19"/>
      <c r="F22" s="19"/>
      <c r="G22" s="18" t="s">
        <v>151</v>
      </c>
      <c r="H22" s="18" t="s">
        <v>167</v>
      </c>
      <c r="I22" s="4">
        <v>10</v>
      </c>
      <c r="J22" s="4"/>
      <c r="K22" s="4">
        <v>10</v>
      </c>
      <c r="L22" s="4"/>
      <c r="M22" s="4" t="s">
        <v>36</v>
      </c>
      <c r="N22" s="4"/>
    </row>
    <row r="23" s="1" customFormat="1" ht="37.1" customHeight="1" spans="1:14">
      <c r="A23" s="4"/>
      <c r="B23" s="18" t="s">
        <v>59</v>
      </c>
      <c r="C23" s="18" t="s">
        <v>120</v>
      </c>
      <c r="D23" s="19" t="s">
        <v>213</v>
      </c>
      <c r="E23" s="19"/>
      <c r="F23" s="19"/>
      <c r="G23" s="18" t="s">
        <v>93</v>
      </c>
      <c r="H23" s="20">
        <v>0.95</v>
      </c>
      <c r="I23" s="4">
        <v>10</v>
      </c>
      <c r="J23" s="4"/>
      <c r="K23" s="4">
        <v>10</v>
      </c>
      <c r="L23" s="4"/>
      <c r="M23" s="4" t="s">
        <v>36</v>
      </c>
      <c r="N23" s="4"/>
    </row>
    <row r="24" s="1" customFormat="1" ht="22.4" customHeight="1" spans="1:14">
      <c r="A24" s="22" t="s">
        <v>259</v>
      </c>
      <c r="B24" s="23"/>
      <c r="C24" s="23"/>
      <c r="D24" s="23"/>
      <c r="E24" s="23"/>
      <c r="F24" s="23"/>
      <c r="G24" s="23"/>
      <c r="H24" s="24"/>
      <c r="I24" s="22">
        <v>100</v>
      </c>
      <c r="J24" s="24"/>
      <c r="K24" s="22">
        <v>99</v>
      </c>
      <c r="L24" s="24"/>
      <c r="M24" s="22"/>
      <c r="N24" s="24"/>
    </row>
  </sheetData>
  <mergeCells count="9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9"/>
    <mergeCell ref="B20:B22"/>
    <mergeCell ref="C12:C13"/>
    <mergeCell ref="C14:C15"/>
    <mergeCell ref="C16:C17"/>
    <mergeCell ref="C21:C22"/>
    <mergeCell ref="G12:G13"/>
    <mergeCell ref="H12:H13"/>
    <mergeCell ref="A5:B8"/>
    <mergeCell ref="D12:F13"/>
    <mergeCell ref="I12:J13"/>
    <mergeCell ref="K12:L13"/>
    <mergeCell ref="M12:N1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workbookViewId="0">
      <selection activeCell="C3" sqref="C3:N3"/>
    </sheetView>
  </sheetViews>
  <sheetFormatPr defaultColWidth="9" defaultRowHeight="13.5"/>
  <cols>
    <col min="1" max="1" width="4" style="1" customWidth="1"/>
    <col min="2" max="2" width="9.10833333333333" style="1" customWidth="1"/>
    <col min="3" max="3" width="9.44166666666667" style="1" customWidth="1"/>
    <col min="4" max="4" width="15.55" style="1" customWidth="1"/>
    <col min="5" max="5" width="11.55" style="1" customWidth="1"/>
    <col min="6" max="6" width="5.89166666666667" style="1" customWidth="1"/>
    <col min="7" max="8" width="16.1083333333333"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64</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65</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7.51</v>
      </c>
      <c r="F6" s="10">
        <f t="shared" si="0"/>
        <v>7.51</v>
      </c>
      <c r="G6" s="10"/>
      <c r="H6" s="10">
        <f t="shared" si="0"/>
        <v>7.51</v>
      </c>
      <c r="I6" s="10"/>
      <c r="J6" s="4">
        <v>10</v>
      </c>
      <c r="K6" s="4"/>
      <c r="L6" s="25">
        <f>IFERROR(H6/F6,"")</f>
        <v>1</v>
      </c>
      <c r="M6" s="25"/>
      <c r="N6" s="4">
        <f>IFERROR(L6*J6,"")</f>
        <v>10</v>
      </c>
    </row>
    <row r="7" s="1" customFormat="1" ht="15.9" customHeight="1" spans="1:14">
      <c r="A7" s="7"/>
      <c r="B7" s="8"/>
      <c r="C7" s="4" t="s">
        <v>16</v>
      </c>
      <c r="D7" s="4"/>
      <c r="E7" s="10">
        <v>7.51</v>
      </c>
      <c r="F7" s="10">
        <v>7.51</v>
      </c>
      <c r="G7" s="10"/>
      <c r="H7" s="10">
        <v>7.51</v>
      </c>
      <c r="I7" s="10"/>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66</v>
      </c>
      <c r="C11" s="16"/>
      <c r="D11" s="16"/>
      <c r="E11" s="16"/>
      <c r="F11" s="16"/>
      <c r="G11" s="16"/>
      <c r="H11" s="16" t="s">
        <v>67</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4"/>
      <c r="E13" s="4"/>
      <c r="F13" s="4"/>
      <c r="G13" s="4"/>
      <c r="H13" s="4"/>
      <c r="I13" s="4"/>
      <c r="J13" s="4"/>
      <c r="K13" s="4"/>
      <c r="L13" s="4"/>
      <c r="M13" s="4"/>
      <c r="N13" s="4"/>
    </row>
    <row r="14" s="1" customFormat="1" ht="25.6" customHeight="1" spans="1:14">
      <c r="A14" s="4"/>
      <c r="B14" s="54" t="s">
        <v>32</v>
      </c>
      <c r="C14" s="54" t="s">
        <v>33</v>
      </c>
      <c r="D14" s="69" t="s">
        <v>68</v>
      </c>
      <c r="E14" s="70"/>
      <c r="F14" s="71"/>
      <c r="G14" s="56" t="s">
        <v>69</v>
      </c>
      <c r="H14" s="56" t="s">
        <v>69</v>
      </c>
      <c r="I14" s="4">
        <v>10</v>
      </c>
      <c r="J14" s="4"/>
      <c r="K14" s="4">
        <v>10</v>
      </c>
      <c r="L14" s="4"/>
      <c r="M14" s="4" t="s">
        <v>36</v>
      </c>
      <c r="N14" s="4"/>
    </row>
    <row r="15" s="1" customFormat="1" ht="25.6" customHeight="1" spans="1:14">
      <c r="A15" s="4"/>
      <c r="B15" s="57"/>
      <c r="C15" s="56" t="s">
        <v>37</v>
      </c>
      <c r="D15" s="69" t="s">
        <v>38</v>
      </c>
      <c r="E15" s="70"/>
      <c r="F15" s="71"/>
      <c r="G15" s="60" t="s">
        <v>70</v>
      </c>
      <c r="H15" s="60" t="s">
        <v>70</v>
      </c>
      <c r="I15" s="4">
        <v>10</v>
      </c>
      <c r="J15" s="4"/>
      <c r="K15" s="4">
        <f>IFERROR(H15/G15*I15,"")</f>
        <v>10</v>
      </c>
      <c r="L15" s="4"/>
      <c r="M15" s="4" t="s">
        <v>36</v>
      </c>
      <c r="N15" s="4"/>
    </row>
    <row r="16" s="1" customFormat="1" ht="25.6" customHeight="1" spans="1:14">
      <c r="A16" s="4"/>
      <c r="B16" s="57"/>
      <c r="C16" s="56"/>
      <c r="D16" s="69" t="s">
        <v>39</v>
      </c>
      <c r="E16" s="70"/>
      <c r="F16" s="71"/>
      <c r="G16" s="60" t="s">
        <v>70</v>
      </c>
      <c r="H16" s="60" t="s">
        <v>70</v>
      </c>
      <c r="I16" s="4">
        <v>10</v>
      </c>
      <c r="J16" s="4"/>
      <c r="K16" s="4">
        <f>IFERROR(H16/G16*I16,"")</f>
        <v>10</v>
      </c>
      <c r="L16" s="4"/>
      <c r="M16" s="4" t="s">
        <v>36</v>
      </c>
      <c r="N16" s="4"/>
    </row>
    <row r="17" s="1" customFormat="1" ht="25.6" customHeight="1" spans="1:14">
      <c r="A17" s="4"/>
      <c r="B17" s="57"/>
      <c r="C17" s="56" t="s">
        <v>40</v>
      </c>
      <c r="D17" s="69" t="s">
        <v>71</v>
      </c>
      <c r="E17" s="70"/>
      <c r="F17" s="71"/>
      <c r="G17" s="60" t="s">
        <v>72</v>
      </c>
      <c r="H17" s="60" t="s">
        <v>72</v>
      </c>
      <c r="I17" s="4">
        <v>10</v>
      </c>
      <c r="J17" s="4"/>
      <c r="K17" s="4">
        <v>10</v>
      </c>
      <c r="L17" s="4"/>
      <c r="M17" s="4" t="s">
        <v>36</v>
      </c>
      <c r="N17" s="4"/>
    </row>
    <row r="18" s="1" customFormat="1" ht="25.6" customHeight="1" spans="1:14">
      <c r="A18" s="4"/>
      <c r="B18" s="57"/>
      <c r="C18" s="56" t="s">
        <v>45</v>
      </c>
      <c r="D18" s="69" t="s">
        <v>46</v>
      </c>
      <c r="E18" s="70"/>
      <c r="F18" s="71"/>
      <c r="G18" s="60" t="s">
        <v>73</v>
      </c>
      <c r="H18" s="60" t="s">
        <v>74</v>
      </c>
      <c r="I18" s="4">
        <v>10</v>
      </c>
      <c r="J18" s="4"/>
      <c r="K18" s="4">
        <v>10</v>
      </c>
      <c r="L18" s="4"/>
      <c r="M18" s="4" t="s">
        <v>36</v>
      </c>
      <c r="N18" s="4"/>
    </row>
    <row r="19" s="1" customFormat="1" ht="25.6" customHeight="1" spans="1:14">
      <c r="A19" s="4"/>
      <c r="B19" s="56" t="s">
        <v>49</v>
      </c>
      <c r="C19" s="56" t="s">
        <v>50</v>
      </c>
      <c r="D19" s="69" t="s">
        <v>75</v>
      </c>
      <c r="E19" s="70"/>
      <c r="F19" s="71"/>
      <c r="G19" s="60" t="s">
        <v>76</v>
      </c>
      <c r="H19" s="61">
        <v>1</v>
      </c>
      <c r="I19" s="4">
        <v>8</v>
      </c>
      <c r="J19" s="4"/>
      <c r="K19" s="4">
        <v>8</v>
      </c>
      <c r="L19" s="4"/>
      <c r="M19" s="4" t="s">
        <v>36</v>
      </c>
      <c r="N19" s="4"/>
    </row>
    <row r="20" s="1" customFormat="1" ht="25.6" customHeight="1" spans="1:14">
      <c r="A20" s="4"/>
      <c r="B20" s="56"/>
      <c r="C20" s="56"/>
      <c r="D20" s="69" t="s">
        <v>77</v>
      </c>
      <c r="E20" s="70"/>
      <c r="F20" s="71"/>
      <c r="G20" s="60" t="s">
        <v>76</v>
      </c>
      <c r="H20" s="61">
        <v>1</v>
      </c>
      <c r="I20" s="4">
        <v>8</v>
      </c>
      <c r="J20" s="4"/>
      <c r="K20" s="4">
        <v>8</v>
      </c>
      <c r="L20" s="4"/>
      <c r="M20" s="4" t="s">
        <v>36</v>
      </c>
      <c r="N20" s="4"/>
    </row>
    <row r="21" s="1" customFormat="1" ht="25.6" customHeight="1" spans="1:14">
      <c r="A21" s="4"/>
      <c r="B21" s="56"/>
      <c r="C21" s="56"/>
      <c r="D21" s="69" t="s">
        <v>78</v>
      </c>
      <c r="E21" s="70"/>
      <c r="F21" s="71"/>
      <c r="G21" s="60" t="s">
        <v>76</v>
      </c>
      <c r="H21" s="61">
        <v>0.9</v>
      </c>
      <c r="I21" s="4">
        <v>7</v>
      </c>
      <c r="J21" s="4"/>
      <c r="K21" s="4">
        <v>6.3</v>
      </c>
      <c r="L21" s="4"/>
      <c r="M21" s="4" t="s">
        <v>36</v>
      </c>
      <c r="N21" s="4"/>
    </row>
    <row r="22" s="1" customFormat="1" ht="25.6" customHeight="1" spans="1:14">
      <c r="A22" s="4"/>
      <c r="B22" s="56"/>
      <c r="C22" s="56" t="s">
        <v>56</v>
      </c>
      <c r="D22" s="69" t="s">
        <v>79</v>
      </c>
      <c r="E22" s="70"/>
      <c r="F22" s="71"/>
      <c r="G22" s="60" t="s">
        <v>80</v>
      </c>
      <c r="H22" s="61">
        <v>1</v>
      </c>
      <c r="I22" s="4">
        <v>7</v>
      </c>
      <c r="J22" s="4"/>
      <c r="K22" s="4">
        <v>7</v>
      </c>
      <c r="L22" s="4"/>
      <c r="M22" s="4" t="s">
        <v>36</v>
      </c>
      <c r="N22" s="4"/>
    </row>
    <row r="23" s="1" customFormat="1" ht="25.6" customHeight="1" spans="1:14">
      <c r="A23" s="4"/>
      <c r="B23" s="56" t="s">
        <v>59</v>
      </c>
      <c r="C23" s="56" t="s">
        <v>59</v>
      </c>
      <c r="D23" s="69" t="s">
        <v>81</v>
      </c>
      <c r="E23" s="70"/>
      <c r="F23" s="71"/>
      <c r="G23" s="60" t="s">
        <v>82</v>
      </c>
      <c r="H23" s="61">
        <v>0.98</v>
      </c>
      <c r="I23" s="4">
        <v>10</v>
      </c>
      <c r="J23" s="4"/>
      <c r="K23" s="4">
        <v>10</v>
      </c>
      <c r="L23" s="4"/>
      <c r="M23" s="4" t="s">
        <v>36</v>
      </c>
      <c r="N23" s="4"/>
    </row>
    <row r="24" s="1" customFormat="1" ht="15.9" customHeight="1" spans="1:14">
      <c r="A24" s="28" t="s">
        <v>63</v>
      </c>
      <c r="B24" s="28"/>
      <c r="C24" s="28"/>
      <c r="D24" s="28"/>
      <c r="E24" s="28"/>
      <c r="F24" s="28"/>
      <c r="G24" s="28"/>
      <c r="H24" s="28"/>
      <c r="I24" s="28">
        <f>SUM(I14:J23)+J6</f>
        <v>100</v>
      </c>
      <c r="J24" s="28"/>
      <c r="K24" s="4">
        <v>99.3</v>
      </c>
      <c r="L24" s="4"/>
      <c r="M24" s="15"/>
      <c r="N24" s="15"/>
    </row>
  </sheetData>
  <mergeCells count="9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8"/>
    <mergeCell ref="B19:B22"/>
    <mergeCell ref="C12:C13"/>
    <mergeCell ref="C15:C16"/>
    <mergeCell ref="C19:C21"/>
    <mergeCell ref="G12:G13"/>
    <mergeCell ref="H12:H13"/>
    <mergeCell ref="A5:B8"/>
    <mergeCell ref="D12:F13"/>
    <mergeCell ref="I12:J13"/>
    <mergeCell ref="K12:L13"/>
    <mergeCell ref="M12:N1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C3" sqref="C3:N3"/>
    </sheetView>
  </sheetViews>
  <sheetFormatPr defaultColWidth="9" defaultRowHeight="13.5"/>
  <cols>
    <col min="1" max="1" width="4" style="1" customWidth="1"/>
    <col min="2" max="2" width="7.44166666666667" style="1" customWidth="1"/>
    <col min="3" max="3" width="9.44166666666667" style="1" customWidth="1"/>
    <col min="4" max="4" width="8.66666666666667" style="1" customWidth="1"/>
    <col min="5" max="5" width="12" style="1" customWidth="1"/>
    <col min="6" max="6" width="5.89166666666667" style="1" customWidth="1"/>
    <col min="7" max="8" width="15.225"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83</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24.3</v>
      </c>
      <c r="F6" s="10">
        <f t="shared" si="0"/>
        <v>24.3</v>
      </c>
      <c r="G6" s="10"/>
      <c r="H6" s="11">
        <f t="shared" si="0"/>
        <v>24.3</v>
      </c>
      <c r="I6" s="11"/>
      <c r="J6" s="4">
        <v>10</v>
      </c>
      <c r="K6" s="4"/>
      <c r="L6" s="25">
        <f>IFERROR(H6/F6,"")</f>
        <v>1</v>
      </c>
      <c r="M6" s="25"/>
      <c r="N6" s="4">
        <f>IFERROR(L6*J6,"")</f>
        <v>10</v>
      </c>
    </row>
    <row r="7" s="1" customFormat="1" ht="15.9" customHeight="1" spans="1:14">
      <c r="A7" s="7"/>
      <c r="B7" s="8"/>
      <c r="C7" s="4" t="s">
        <v>16</v>
      </c>
      <c r="D7" s="4"/>
      <c r="E7" s="10">
        <v>24.3</v>
      </c>
      <c r="F7" s="10">
        <v>24.3</v>
      </c>
      <c r="G7" s="10"/>
      <c r="H7" s="11">
        <v>24.3</v>
      </c>
      <c r="I7" s="11"/>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84</v>
      </c>
      <c r="C11" s="16"/>
      <c r="D11" s="16"/>
      <c r="E11" s="16"/>
      <c r="F11" s="16"/>
      <c r="G11" s="16"/>
      <c r="H11" s="16" t="s">
        <v>85</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4"/>
      <c r="E13" s="4"/>
      <c r="F13" s="4"/>
      <c r="G13" s="4"/>
      <c r="H13" s="4"/>
      <c r="I13" s="4"/>
      <c r="J13" s="4"/>
      <c r="K13" s="4"/>
      <c r="L13" s="4"/>
      <c r="M13" s="4"/>
      <c r="N13" s="4"/>
    </row>
    <row r="14" s="1" customFormat="1" ht="23.6" customHeight="1" spans="1:14">
      <c r="A14" s="4"/>
      <c r="B14" s="54" t="s">
        <v>32</v>
      </c>
      <c r="C14" s="54" t="s">
        <v>33</v>
      </c>
      <c r="D14" s="69" t="s">
        <v>86</v>
      </c>
      <c r="E14" s="70"/>
      <c r="F14" s="71"/>
      <c r="G14" s="56" t="s">
        <v>69</v>
      </c>
      <c r="H14" s="56" t="s">
        <v>69</v>
      </c>
      <c r="I14" s="22">
        <v>10</v>
      </c>
      <c r="J14" s="24"/>
      <c r="K14" s="4">
        <v>10</v>
      </c>
      <c r="L14" s="4"/>
      <c r="M14" s="4" t="s">
        <v>36</v>
      </c>
      <c r="N14" s="4"/>
    </row>
    <row r="15" s="1" customFormat="1" ht="23.6" customHeight="1" spans="1:14">
      <c r="A15" s="4"/>
      <c r="B15" s="57"/>
      <c r="C15" s="54" t="s">
        <v>37</v>
      </c>
      <c r="D15" s="69" t="s">
        <v>38</v>
      </c>
      <c r="E15" s="70"/>
      <c r="F15" s="71"/>
      <c r="G15" s="61">
        <v>1</v>
      </c>
      <c r="H15" s="61">
        <v>1</v>
      </c>
      <c r="I15" s="22">
        <v>10</v>
      </c>
      <c r="J15" s="24"/>
      <c r="K15" s="4">
        <f>IFERROR(H15/G15*I15,"")</f>
        <v>10</v>
      </c>
      <c r="L15" s="4"/>
      <c r="M15" s="4" t="s">
        <v>36</v>
      </c>
      <c r="N15" s="4"/>
    </row>
    <row r="16" s="1" customFormat="1" ht="23.6" customHeight="1" spans="1:14">
      <c r="A16" s="4"/>
      <c r="B16" s="57"/>
      <c r="C16" s="57"/>
      <c r="D16" s="69" t="s">
        <v>39</v>
      </c>
      <c r="E16" s="70"/>
      <c r="F16" s="71"/>
      <c r="G16" s="61">
        <v>1</v>
      </c>
      <c r="H16" s="61">
        <v>1</v>
      </c>
      <c r="I16" s="22">
        <v>10</v>
      </c>
      <c r="J16" s="24"/>
      <c r="K16" s="4">
        <f>IFERROR(H16/G16*I16,"")</f>
        <v>10</v>
      </c>
      <c r="L16" s="4"/>
      <c r="M16" s="4" t="s">
        <v>36</v>
      </c>
      <c r="N16" s="4"/>
    </row>
    <row r="17" s="1" customFormat="1" ht="23.6" customHeight="1" spans="1:14">
      <c r="A17" s="4"/>
      <c r="B17" s="57"/>
      <c r="C17" s="54" t="s">
        <v>40</v>
      </c>
      <c r="D17" s="69" t="s">
        <v>87</v>
      </c>
      <c r="E17" s="70"/>
      <c r="F17" s="71"/>
      <c r="G17" s="58" t="s">
        <v>88</v>
      </c>
      <c r="H17" s="58" t="s">
        <v>88</v>
      </c>
      <c r="I17" s="22">
        <v>10</v>
      </c>
      <c r="J17" s="24"/>
      <c r="K17" s="4">
        <v>10</v>
      </c>
      <c r="L17" s="4"/>
      <c r="M17" s="4" t="s">
        <v>36</v>
      </c>
      <c r="N17" s="4"/>
    </row>
    <row r="18" s="1" customFormat="1" ht="23.6" customHeight="1" spans="1:14">
      <c r="A18" s="4"/>
      <c r="B18" s="57"/>
      <c r="C18" s="56" t="s">
        <v>45</v>
      </c>
      <c r="D18" s="69" t="s">
        <v>89</v>
      </c>
      <c r="E18" s="70"/>
      <c r="F18" s="71"/>
      <c r="G18" s="60" t="s">
        <v>90</v>
      </c>
      <c r="H18" s="60" t="s">
        <v>90</v>
      </c>
      <c r="I18" s="22">
        <v>10</v>
      </c>
      <c r="J18" s="24"/>
      <c r="K18" s="4">
        <v>10</v>
      </c>
      <c r="L18" s="4"/>
      <c r="M18" s="4" t="s">
        <v>36</v>
      </c>
      <c r="N18" s="4"/>
    </row>
    <row r="19" s="1" customFormat="1" ht="23.6" customHeight="1" spans="1:14">
      <c r="A19" s="4"/>
      <c r="B19" s="56" t="s">
        <v>49</v>
      </c>
      <c r="C19" s="56" t="s">
        <v>50</v>
      </c>
      <c r="D19" s="69" t="s">
        <v>91</v>
      </c>
      <c r="E19" s="70"/>
      <c r="F19" s="71"/>
      <c r="G19" s="56" t="s">
        <v>76</v>
      </c>
      <c r="H19" s="58">
        <v>1</v>
      </c>
      <c r="I19" s="22">
        <v>15</v>
      </c>
      <c r="J19" s="24"/>
      <c r="K19" s="4">
        <v>15</v>
      </c>
      <c r="L19" s="4"/>
      <c r="M19" s="4" t="s">
        <v>36</v>
      </c>
      <c r="N19" s="4"/>
    </row>
    <row r="20" s="1" customFormat="1" ht="23.6" customHeight="1" spans="1:14">
      <c r="A20" s="4"/>
      <c r="B20" s="56"/>
      <c r="C20" s="56" t="s">
        <v>56</v>
      </c>
      <c r="D20" s="69" t="s">
        <v>79</v>
      </c>
      <c r="E20" s="70"/>
      <c r="F20" s="71"/>
      <c r="G20" s="61" t="s">
        <v>80</v>
      </c>
      <c r="H20" s="61">
        <v>1</v>
      </c>
      <c r="I20" s="22">
        <v>15</v>
      </c>
      <c r="J20" s="24"/>
      <c r="K20" s="4">
        <v>15</v>
      </c>
      <c r="L20" s="4"/>
      <c r="M20" s="4" t="s">
        <v>36</v>
      </c>
      <c r="N20" s="4"/>
    </row>
    <row r="21" s="1" customFormat="1" ht="23.6" customHeight="1" spans="1:14">
      <c r="A21" s="4"/>
      <c r="B21" s="56" t="s">
        <v>59</v>
      </c>
      <c r="C21" s="56" t="s">
        <v>59</v>
      </c>
      <c r="D21" s="69" t="s">
        <v>92</v>
      </c>
      <c r="E21" s="70"/>
      <c r="F21" s="71"/>
      <c r="G21" s="61" t="s">
        <v>93</v>
      </c>
      <c r="H21" s="61">
        <v>0.98</v>
      </c>
      <c r="I21" s="22">
        <v>10</v>
      </c>
      <c r="J21" s="24"/>
      <c r="K21" s="4">
        <v>10</v>
      </c>
      <c r="L21" s="4"/>
      <c r="M21" s="4" t="s">
        <v>36</v>
      </c>
      <c r="N21" s="4"/>
    </row>
    <row r="22" s="1" customFormat="1" ht="15.9" customHeight="1" spans="1:14">
      <c r="A22" s="28" t="s">
        <v>63</v>
      </c>
      <c r="B22" s="28"/>
      <c r="C22" s="28"/>
      <c r="D22" s="28"/>
      <c r="E22" s="28"/>
      <c r="F22" s="28"/>
      <c r="G22" s="28"/>
      <c r="H22" s="28"/>
      <c r="I22" s="28">
        <f>SUM(I14:J21)+J6</f>
        <v>100</v>
      </c>
      <c r="J22" s="28"/>
      <c r="K22" s="4">
        <v>100</v>
      </c>
      <c r="L22" s="4"/>
      <c r="M22" s="15"/>
      <c r="N22" s="15"/>
    </row>
  </sheetData>
  <mergeCells count="8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A22:H22"/>
    <mergeCell ref="I22:J22"/>
    <mergeCell ref="K22:L22"/>
    <mergeCell ref="M22:N22"/>
    <mergeCell ref="A10:A11"/>
    <mergeCell ref="A12:A21"/>
    <mergeCell ref="B12:B13"/>
    <mergeCell ref="B14:B18"/>
    <mergeCell ref="B19:B20"/>
    <mergeCell ref="C12:C13"/>
    <mergeCell ref="C15:C16"/>
    <mergeCell ref="G12:G13"/>
    <mergeCell ref="H12:H13"/>
    <mergeCell ref="A5:B8"/>
    <mergeCell ref="D12:F13"/>
    <mergeCell ref="I12:J13"/>
    <mergeCell ref="K12:L13"/>
    <mergeCell ref="M12:N1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workbookViewId="0">
      <selection activeCell="C3" sqref="C3:N3"/>
    </sheetView>
  </sheetViews>
  <sheetFormatPr defaultColWidth="9" defaultRowHeight="13.5"/>
  <cols>
    <col min="1" max="1" width="4" style="1" customWidth="1"/>
    <col min="2" max="2" width="11.3333333333333" style="1" customWidth="1"/>
    <col min="3" max="3" width="9.44166666666667" style="1" customWidth="1"/>
    <col min="4" max="4" width="15.55" style="1" customWidth="1"/>
    <col min="5" max="5" width="11.55" style="1" customWidth="1"/>
    <col min="6" max="6" width="5.89166666666667" style="1" customWidth="1"/>
    <col min="7" max="8" width="16.775"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94</v>
      </c>
      <c r="D3" s="4"/>
      <c r="E3" s="4"/>
      <c r="F3" s="4"/>
      <c r="G3" s="4"/>
      <c r="H3" s="4"/>
      <c r="I3" s="4"/>
      <c r="J3" s="4"/>
      <c r="K3" s="4"/>
      <c r="L3" s="4"/>
      <c r="M3" s="4"/>
      <c r="N3" s="4"/>
    </row>
    <row r="4" s="1" customFormat="1" ht="15.9" customHeight="1" spans="1:14">
      <c r="A4" s="4" t="s">
        <v>4</v>
      </c>
      <c r="B4" s="4"/>
      <c r="C4" s="4" t="s">
        <v>95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v>270</v>
      </c>
      <c r="F6" s="10">
        <v>270</v>
      </c>
      <c r="G6" s="10"/>
      <c r="H6" s="10">
        <v>270</v>
      </c>
      <c r="I6" s="10"/>
      <c r="J6" s="4">
        <v>10</v>
      </c>
      <c r="K6" s="4"/>
      <c r="L6" s="25">
        <f>IFERROR(H6/F6,"")</f>
        <v>1</v>
      </c>
      <c r="M6" s="25"/>
      <c r="N6" s="4">
        <f>IFERROR(L6*J6,"")</f>
        <v>10</v>
      </c>
    </row>
    <row r="7" s="1" customFormat="1" ht="15.9" customHeight="1" spans="1:14">
      <c r="A7" s="7"/>
      <c r="B7" s="8"/>
      <c r="C7" s="4" t="s">
        <v>16</v>
      </c>
      <c r="D7" s="4"/>
      <c r="E7" s="10">
        <v>270</v>
      </c>
      <c r="F7" s="10">
        <v>270</v>
      </c>
      <c r="G7" s="10"/>
      <c r="H7" s="10">
        <v>270</v>
      </c>
      <c r="I7" s="10"/>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96</v>
      </c>
      <c r="C11" s="16"/>
      <c r="D11" s="16"/>
      <c r="E11" s="16"/>
      <c r="F11" s="16"/>
      <c r="G11" s="16"/>
      <c r="H11" s="16" t="s">
        <v>67</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4"/>
      <c r="E13" s="4"/>
      <c r="F13" s="4"/>
      <c r="G13" s="4"/>
      <c r="H13" s="4"/>
      <c r="I13" s="4"/>
      <c r="J13" s="4"/>
      <c r="K13" s="4"/>
      <c r="L13" s="4"/>
      <c r="M13" s="4"/>
      <c r="N13" s="4"/>
    </row>
    <row r="14" s="1" customFormat="1" ht="28.45" customHeight="1" spans="1:14">
      <c r="A14" s="4"/>
      <c r="B14" s="4" t="s">
        <v>32</v>
      </c>
      <c r="C14" s="66" t="s">
        <v>33</v>
      </c>
      <c r="D14" s="37" t="s">
        <v>97</v>
      </c>
      <c r="E14" s="37"/>
      <c r="F14" s="37"/>
      <c r="G14" s="37" t="s">
        <v>98</v>
      </c>
      <c r="H14" s="37" t="s">
        <v>99</v>
      </c>
      <c r="I14" s="4">
        <v>7</v>
      </c>
      <c r="J14" s="4"/>
      <c r="K14" s="4">
        <v>7</v>
      </c>
      <c r="L14" s="4"/>
      <c r="M14" s="4" t="s">
        <v>36</v>
      </c>
      <c r="N14" s="4"/>
    </row>
    <row r="15" s="1" customFormat="1" ht="28.45" customHeight="1" spans="1:14">
      <c r="A15" s="4"/>
      <c r="B15" s="4"/>
      <c r="C15" s="67"/>
      <c r="D15" s="37" t="s">
        <v>100</v>
      </c>
      <c r="E15" s="37"/>
      <c r="F15" s="37"/>
      <c r="G15" s="37" t="s">
        <v>101</v>
      </c>
      <c r="H15" s="37" t="s">
        <v>102</v>
      </c>
      <c r="I15" s="4">
        <v>7</v>
      </c>
      <c r="J15" s="4"/>
      <c r="K15" s="4">
        <v>7</v>
      </c>
      <c r="L15" s="4"/>
      <c r="M15" s="4" t="s">
        <v>36</v>
      </c>
      <c r="N15" s="4"/>
    </row>
    <row r="16" s="1" customFormat="1" ht="28.45" customHeight="1" spans="1:14">
      <c r="A16" s="4"/>
      <c r="B16" s="4"/>
      <c r="C16" s="66" t="s">
        <v>37</v>
      </c>
      <c r="D16" s="37" t="s">
        <v>39</v>
      </c>
      <c r="E16" s="37"/>
      <c r="F16" s="37"/>
      <c r="G16" s="37" t="s">
        <v>103</v>
      </c>
      <c r="H16" s="37" t="s">
        <v>103</v>
      </c>
      <c r="I16" s="4">
        <v>6</v>
      </c>
      <c r="J16" s="4"/>
      <c r="K16" s="4">
        <v>6</v>
      </c>
      <c r="L16" s="4"/>
      <c r="M16" s="4" t="s">
        <v>36</v>
      </c>
      <c r="N16" s="4"/>
    </row>
    <row r="17" s="1" customFormat="1" ht="28.45" customHeight="1" spans="1:14">
      <c r="A17" s="4"/>
      <c r="B17" s="4"/>
      <c r="C17" s="67"/>
      <c r="D17" s="37" t="s">
        <v>104</v>
      </c>
      <c r="E17" s="37"/>
      <c r="F17" s="37"/>
      <c r="G17" s="37" t="s">
        <v>103</v>
      </c>
      <c r="H17" s="37" t="s">
        <v>103</v>
      </c>
      <c r="I17" s="4">
        <v>6</v>
      </c>
      <c r="J17" s="4"/>
      <c r="K17" s="4">
        <v>6</v>
      </c>
      <c r="L17" s="4"/>
      <c r="M17" s="4" t="s">
        <v>36</v>
      </c>
      <c r="N17" s="4"/>
    </row>
    <row r="18" s="1" customFormat="1" ht="28.45" customHeight="1" spans="1:14">
      <c r="A18" s="4"/>
      <c r="B18" s="4"/>
      <c r="C18" s="66" t="s">
        <v>40</v>
      </c>
      <c r="D18" s="37" t="s">
        <v>105</v>
      </c>
      <c r="E18" s="37"/>
      <c r="F18" s="37"/>
      <c r="G18" s="37" t="s">
        <v>103</v>
      </c>
      <c r="H18" s="37" t="s">
        <v>103</v>
      </c>
      <c r="I18" s="4">
        <v>6</v>
      </c>
      <c r="J18" s="4"/>
      <c r="K18" s="4">
        <v>6</v>
      </c>
      <c r="L18" s="4"/>
      <c r="M18" s="4" t="s">
        <v>36</v>
      </c>
      <c r="N18" s="4"/>
    </row>
    <row r="19" s="1" customFormat="1" ht="28.45" customHeight="1" spans="1:14">
      <c r="A19" s="4"/>
      <c r="B19" s="4"/>
      <c r="C19" s="68"/>
      <c r="D19" s="37" t="s">
        <v>106</v>
      </c>
      <c r="E19" s="37"/>
      <c r="F19" s="37"/>
      <c r="G19" s="37" t="s">
        <v>107</v>
      </c>
      <c r="H19" s="37" t="s">
        <v>107</v>
      </c>
      <c r="I19" s="4">
        <v>6</v>
      </c>
      <c r="J19" s="4"/>
      <c r="K19" s="4">
        <v>6</v>
      </c>
      <c r="L19" s="4"/>
      <c r="M19" s="4" t="s">
        <v>36</v>
      </c>
      <c r="N19" s="4"/>
    </row>
    <row r="20" s="1" customFormat="1" ht="28.45" customHeight="1" spans="1:14">
      <c r="A20" s="4"/>
      <c r="B20" s="4"/>
      <c r="C20" s="67"/>
      <c r="D20" s="37" t="s">
        <v>108</v>
      </c>
      <c r="E20" s="37"/>
      <c r="F20" s="37"/>
      <c r="G20" s="37" t="s">
        <v>103</v>
      </c>
      <c r="H20" s="37" t="s">
        <v>103</v>
      </c>
      <c r="I20" s="4">
        <v>6</v>
      </c>
      <c r="J20" s="4"/>
      <c r="K20" s="4">
        <v>6</v>
      </c>
      <c r="L20" s="4"/>
      <c r="M20" s="4" t="s">
        <v>36</v>
      </c>
      <c r="N20" s="4"/>
    </row>
    <row r="21" s="1" customFormat="1" ht="28.45" customHeight="1" spans="1:14">
      <c r="A21" s="4"/>
      <c r="B21" s="4"/>
      <c r="C21" s="37" t="s">
        <v>45</v>
      </c>
      <c r="D21" s="37" t="s">
        <v>109</v>
      </c>
      <c r="E21" s="37"/>
      <c r="F21" s="37"/>
      <c r="G21" s="37" t="s">
        <v>110</v>
      </c>
      <c r="H21" s="37" t="s">
        <v>111</v>
      </c>
      <c r="I21" s="4">
        <v>6</v>
      </c>
      <c r="J21" s="4"/>
      <c r="K21" s="4">
        <v>6</v>
      </c>
      <c r="L21" s="4"/>
      <c r="M21" s="4" t="s">
        <v>36</v>
      </c>
      <c r="N21" s="4"/>
    </row>
    <row r="22" s="1" customFormat="1" ht="28.45" customHeight="1" spans="1:14">
      <c r="A22" s="4"/>
      <c r="B22" s="4" t="s">
        <v>49</v>
      </c>
      <c r="C22" s="66" t="s">
        <v>50</v>
      </c>
      <c r="D22" s="37" t="s">
        <v>112</v>
      </c>
      <c r="E22" s="37"/>
      <c r="F22" s="37"/>
      <c r="G22" s="37" t="s">
        <v>113</v>
      </c>
      <c r="H22" s="37" t="s">
        <v>114</v>
      </c>
      <c r="I22" s="4">
        <v>10</v>
      </c>
      <c r="J22" s="4"/>
      <c r="K22" s="4">
        <v>10</v>
      </c>
      <c r="L22" s="4"/>
      <c r="M22" s="4" t="s">
        <v>36</v>
      </c>
      <c r="N22" s="4"/>
    </row>
    <row r="23" s="1" customFormat="1" ht="28.45" customHeight="1" spans="1:14">
      <c r="A23" s="4"/>
      <c r="B23" s="4"/>
      <c r="C23" s="67"/>
      <c r="D23" s="37" t="s">
        <v>115</v>
      </c>
      <c r="E23" s="37"/>
      <c r="F23" s="37"/>
      <c r="G23" s="37" t="s">
        <v>116</v>
      </c>
      <c r="H23" s="37" t="s">
        <v>70</v>
      </c>
      <c r="I23" s="4">
        <v>10</v>
      </c>
      <c r="J23" s="4"/>
      <c r="K23" s="4">
        <v>10</v>
      </c>
      <c r="L23" s="4"/>
      <c r="M23" s="4" t="s">
        <v>36</v>
      </c>
      <c r="N23" s="4"/>
    </row>
    <row r="24" s="1" customFormat="1" ht="28.45" customHeight="1" spans="1:14">
      <c r="A24" s="4"/>
      <c r="B24" s="4"/>
      <c r="C24" s="37" t="s">
        <v>56</v>
      </c>
      <c r="D24" s="37" t="s">
        <v>117</v>
      </c>
      <c r="E24" s="37"/>
      <c r="F24" s="37"/>
      <c r="G24" s="37" t="s">
        <v>118</v>
      </c>
      <c r="H24" s="37" t="s">
        <v>119</v>
      </c>
      <c r="I24" s="4">
        <v>10</v>
      </c>
      <c r="J24" s="4"/>
      <c r="K24" s="4">
        <v>9</v>
      </c>
      <c r="L24" s="4"/>
      <c r="M24" s="4" t="s">
        <v>36</v>
      </c>
      <c r="N24" s="4"/>
    </row>
    <row r="25" s="1" customFormat="1" ht="28.45" customHeight="1" spans="1:14">
      <c r="A25" s="4"/>
      <c r="B25" s="37" t="s">
        <v>120</v>
      </c>
      <c r="C25" s="37" t="s">
        <v>60</v>
      </c>
      <c r="D25" s="37" t="s">
        <v>93</v>
      </c>
      <c r="E25" s="37"/>
      <c r="F25" s="37"/>
      <c r="G25" s="37" t="s">
        <v>93</v>
      </c>
      <c r="H25" s="37" t="s">
        <v>121</v>
      </c>
      <c r="I25" s="4">
        <v>10</v>
      </c>
      <c r="J25" s="4"/>
      <c r="K25" s="4">
        <v>10</v>
      </c>
      <c r="L25" s="4"/>
      <c r="M25" s="4" t="s">
        <v>36</v>
      </c>
      <c r="N25" s="4"/>
    </row>
    <row r="26" s="1" customFormat="1" ht="15.9" customHeight="1" spans="1:14">
      <c r="A26" s="28" t="s">
        <v>63</v>
      </c>
      <c r="B26" s="28"/>
      <c r="C26" s="28"/>
      <c r="D26" s="28"/>
      <c r="E26" s="28"/>
      <c r="F26" s="28"/>
      <c r="G26" s="28"/>
      <c r="H26" s="28"/>
      <c r="I26" s="28">
        <f>SUM(I14:J25)+J6</f>
        <v>100</v>
      </c>
      <c r="J26" s="28"/>
      <c r="K26" s="4">
        <v>99</v>
      </c>
      <c r="L26" s="4"/>
      <c r="M26" s="15"/>
      <c r="N26" s="15"/>
    </row>
  </sheetData>
  <mergeCells count="10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2:B13"/>
    <mergeCell ref="B14:B21"/>
    <mergeCell ref="B22:B24"/>
    <mergeCell ref="C12:C13"/>
    <mergeCell ref="C14:C15"/>
    <mergeCell ref="C16:C17"/>
    <mergeCell ref="C18:C20"/>
    <mergeCell ref="C22:C23"/>
    <mergeCell ref="G12:G13"/>
    <mergeCell ref="H12:H13"/>
    <mergeCell ref="A5:B8"/>
    <mergeCell ref="D12:F13"/>
    <mergeCell ref="I12:J13"/>
    <mergeCell ref="K12:L13"/>
    <mergeCell ref="M12:N13"/>
  </mergeCells>
  <dataValidations count="3">
    <dataValidation type="list" allowBlank="1" showInputMessage="1" showErrorMessage="1" sqref="B25">
      <formula1>"服务对象满意度指标"</formula1>
    </dataValidation>
    <dataValidation type="list" allowBlank="1" showInputMessage="1" showErrorMessage="1" sqref="C22:C24">
      <formula1>"经济效益指标,社会效益指标,生态效益指标,可持续影响指标"</formula1>
    </dataValidation>
    <dataValidation type="list" allowBlank="1" showInputMessage="1" showErrorMessage="1" sqref="C14:C21">
      <formula1>"数量指标,质量指标,时效指标,成本指标"</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3"/>
  <sheetViews>
    <sheetView workbookViewId="0">
      <selection activeCell="K23" sqref="K23:L23"/>
    </sheetView>
  </sheetViews>
  <sheetFormatPr defaultColWidth="9" defaultRowHeight="13.5"/>
  <cols>
    <col min="1" max="1" width="4" style="1" customWidth="1"/>
    <col min="2" max="2" width="13.775" style="1" customWidth="1"/>
    <col min="3" max="3" width="9.44166666666667" style="1" customWidth="1"/>
    <col min="4" max="4" width="15.55" style="1" customWidth="1"/>
    <col min="5" max="5" width="11.55" style="1" customWidth="1"/>
    <col min="6" max="6" width="5.89166666666667" style="1" customWidth="1"/>
    <col min="7" max="8" width="12.8916666666667"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122</v>
      </c>
      <c r="D3" s="4"/>
      <c r="E3" s="4"/>
      <c r="F3" s="4"/>
      <c r="G3" s="4"/>
      <c r="H3" s="4"/>
      <c r="I3" s="4"/>
      <c r="J3" s="4"/>
      <c r="K3" s="4"/>
      <c r="L3" s="4"/>
      <c r="M3" s="4"/>
      <c r="N3" s="4"/>
    </row>
    <row r="4" s="1" customFormat="1" ht="15.9" customHeight="1" spans="1:14">
      <c r="A4" s="4" t="s">
        <v>4</v>
      </c>
      <c r="B4" s="4"/>
      <c r="C4" s="4" t="s">
        <v>95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v>180</v>
      </c>
      <c r="F6" s="10">
        <v>180</v>
      </c>
      <c r="G6" s="10"/>
      <c r="H6" s="10">
        <v>180</v>
      </c>
      <c r="I6" s="10"/>
      <c r="J6" s="4">
        <v>10</v>
      </c>
      <c r="K6" s="4"/>
      <c r="L6" s="25">
        <f>IFERROR(H6/F6,"")</f>
        <v>1</v>
      </c>
      <c r="M6" s="25"/>
      <c r="N6" s="4">
        <f>IFERROR(L6*J6,"")</f>
        <v>10</v>
      </c>
    </row>
    <row r="7" s="1" customFormat="1" ht="15.9" customHeight="1" spans="1:14">
      <c r="A7" s="7"/>
      <c r="B7" s="8"/>
      <c r="C7" s="4" t="s">
        <v>16</v>
      </c>
      <c r="D7" s="4"/>
      <c r="E7" s="10">
        <v>180</v>
      </c>
      <c r="F7" s="10">
        <v>180</v>
      </c>
      <c r="G7" s="10"/>
      <c r="H7" s="10">
        <v>180</v>
      </c>
      <c r="I7" s="10"/>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123</v>
      </c>
      <c r="C11" s="16"/>
      <c r="D11" s="16"/>
      <c r="E11" s="16"/>
      <c r="F11" s="16"/>
      <c r="G11" s="16"/>
      <c r="H11" s="4" t="s">
        <v>124</v>
      </c>
      <c r="I11" s="4"/>
      <c r="J11" s="4"/>
      <c r="K11" s="4"/>
      <c r="L11" s="4"/>
      <c r="M11" s="4"/>
      <c r="N11" s="4"/>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17"/>
      <c r="E13" s="17"/>
      <c r="F13" s="17"/>
      <c r="G13" s="4"/>
      <c r="H13" s="4"/>
      <c r="I13" s="4"/>
      <c r="J13" s="4"/>
      <c r="K13" s="4"/>
      <c r="L13" s="4"/>
      <c r="M13" s="4"/>
      <c r="N13" s="4"/>
    </row>
    <row r="14" s="1" customFormat="1" ht="21.8" customHeight="1" spans="1:14">
      <c r="A14" s="4"/>
      <c r="B14" s="17" t="s">
        <v>32</v>
      </c>
      <c r="C14" s="36" t="s">
        <v>33</v>
      </c>
      <c r="D14" s="64" t="s">
        <v>125</v>
      </c>
      <c r="E14" s="64"/>
      <c r="F14" s="64"/>
      <c r="G14" s="38" t="s">
        <v>126</v>
      </c>
      <c r="H14" s="38" t="s">
        <v>126</v>
      </c>
      <c r="I14" s="4">
        <v>4</v>
      </c>
      <c r="J14" s="4"/>
      <c r="K14" s="4">
        <v>4</v>
      </c>
      <c r="L14" s="4"/>
      <c r="M14" s="4" t="s">
        <v>36</v>
      </c>
      <c r="N14" s="4"/>
    </row>
    <row r="15" s="1" customFormat="1" ht="21.8" customHeight="1" spans="1:14">
      <c r="A15" s="4"/>
      <c r="B15" s="26"/>
      <c r="C15" s="65"/>
      <c r="D15" s="64" t="s">
        <v>127</v>
      </c>
      <c r="E15" s="64"/>
      <c r="F15" s="64"/>
      <c r="G15" s="38" t="s">
        <v>128</v>
      </c>
      <c r="H15" s="38" t="s">
        <v>128</v>
      </c>
      <c r="I15" s="4">
        <v>4</v>
      </c>
      <c r="J15" s="4"/>
      <c r="K15" s="4">
        <v>4</v>
      </c>
      <c r="L15" s="4"/>
      <c r="M15" s="4" t="s">
        <v>36</v>
      </c>
      <c r="N15" s="4"/>
    </row>
    <row r="16" s="1" customFormat="1" ht="21.8" customHeight="1" spans="1:14">
      <c r="A16" s="4"/>
      <c r="B16" s="26"/>
      <c r="C16" s="65"/>
      <c r="D16" s="64" t="s">
        <v>129</v>
      </c>
      <c r="E16" s="64"/>
      <c r="F16" s="64"/>
      <c r="G16" s="38" t="s">
        <v>130</v>
      </c>
      <c r="H16" s="38" t="s">
        <v>130</v>
      </c>
      <c r="I16" s="4">
        <v>4</v>
      </c>
      <c r="J16" s="4"/>
      <c r="K16" s="4">
        <v>4</v>
      </c>
      <c r="L16" s="4"/>
      <c r="M16" s="4" t="s">
        <v>36</v>
      </c>
      <c r="N16" s="4"/>
    </row>
    <row r="17" s="1" customFormat="1" ht="21.8" customHeight="1" spans="1:14">
      <c r="A17" s="4"/>
      <c r="B17" s="26"/>
      <c r="C17" s="65"/>
      <c r="D17" s="64" t="s">
        <v>131</v>
      </c>
      <c r="E17" s="64"/>
      <c r="F17" s="64"/>
      <c r="G17" s="38" t="s">
        <v>132</v>
      </c>
      <c r="H17" s="38" t="s">
        <v>132</v>
      </c>
      <c r="I17" s="4">
        <v>4</v>
      </c>
      <c r="J17" s="4"/>
      <c r="K17" s="4">
        <v>4</v>
      </c>
      <c r="L17" s="4"/>
      <c r="M17" s="4" t="s">
        <v>36</v>
      </c>
      <c r="N17" s="4"/>
    </row>
    <row r="18" s="1" customFormat="1" ht="21.8" customHeight="1" spans="1:14">
      <c r="A18" s="4"/>
      <c r="B18" s="26"/>
      <c r="C18" s="65"/>
      <c r="D18" s="64" t="s">
        <v>133</v>
      </c>
      <c r="E18" s="64"/>
      <c r="F18" s="64"/>
      <c r="G18" s="38" t="s">
        <v>134</v>
      </c>
      <c r="H18" s="38" t="s">
        <v>134</v>
      </c>
      <c r="I18" s="4">
        <v>4</v>
      </c>
      <c r="J18" s="4"/>
      <c r="K18" s="4">
        <v>4</v>
      </c>
      <c r="L18" s="4"/>
      <c r="M18" s="4" t="s">
        <v>36</v>
      </c>
      <c r="N18" s="4"/>
    </row>
    <row r="19" s="1" customFormat="1" ht="21.8" customHeight="1" spans="1:14">
      <c r="A19" s="4"/>
      <c r="B19" s="26"/>
      <c r="C19" s="65"/>
      <c r="D19" s="64" t="s">
        <v>135</v>
      </c>
      <c r="E19" s="64"/>
      <c r="F19" s="64"/>
      <c r="G19" s="38" t="s">
        <v>136</v>
      </c>
      <c r="H19" s="38" t="s">
        <v>136</v>
      </c>
      <c r="I19" s="4">
        <v>4</v>
      </c>
      <c r="J19" s="4"/>
      <c r="K19" s="4">
        <v>4</v>
      </c>
      <c r="L19" s="4"/>
      <c r="M19" s="4" t="s">
        <v>36</v>
      </c>
      <c r="N19" s="4"/>
    </row>
    <row r="20" s="1" customFormat="1" ht="21.8" customHeight="1" spans="1:14">
      <c r="A20" s="4"/>
      <c r="B20" s="26"/>
      <c r="C20" s="65"/>
      <c r="D20" s="64" t="s">
        <v>137</v>
      </c>
      <c r="E20" s="64"/>
      <c r="F20" s="64"/>
      <c r="G20" s="38" t="s">
        <v>138</v>
      </c>
      <c r="H20" s="38" t="s">
        <v>138</v>
      </c>
      <c r="I20" s="4">
        <v>4</v>
      </c>
      <c r="J20" s="4"/>
      <c r="K20" s="4">
        <v>4</v>
      </c>
      <c r="L20" s="4"/>
      <c r="M20" s="4" t="s">
        <v>36</v>
      </c>
      <c r="N20" s="4"/>
    </row>
    <row r="21" s="1" customFormat="1" ht="21.8" customHeight="1" spans="1:14">
      <c r="A21" s="4"/>
      <c r="B21" s="26"/>
      <c r="C21" s="39"/>
      <c r="D21" s="64" t="s">
        <v>139</v>
      </c>
      <c r="E21" s="64"/>
      <c r="F21" s="64"/>
      <c r="G21" s="38" t="s">
        <v>134</v>
      </c>
      <c r="H21" s="38" t="s">
        <v>134</v>
      </c>
      <c r="I21" s="4">
        <v>4</v>
      </c>
      <c r="J21" s="4"/>
      <c r="K21" s="4">
        <v>4</v>
      </c>
      <c r="L21" s="4"/>
      <c r="M21" s="4" t="s">
        <v>36</v>
      </c>
      <c r="N21" s="4"/>
    </row>
    <row r="22" s="1" customFormat="1" ht="21.8" customHeight="1" spans="1:14">
      <c r="A22" s="4"/>
      <c r="B22" s="26"/>
      <c r="C22" s="36" t="s">
        <v>37</v>
      </c>
      <c r="D22" s="64" t="s">
        <v>140</v>
      </c>
      <c r="E22" s="64"/>
      <c r="F22" s="64"/>
      <c r="G22" s="38" t="s">
        <v>103</v>
      </c>
      <c r="H22" s="38" t="s">
        <v>103</v>
      </c>
      <c r="I22" s="4">
        <v>4</v>
      </c>
      <c r="J22" s="4"/>
      <c r="K22" s="4">
        <v>4</v>
      </c>
      <c r="L22" s="4"/>
      <c r="M22" s="4" t="s">
        <v>36</v>
      </c>
      <c r="N22" s="4"/>
    </row>
    <row r="23" s="1" customFormat="1" ht="21.8" customHeight="1" spans="1:14">
      <c r="A23" s="4"/>
      <c r="B23" s="26"/>
      <c r="C23" s="39"/>
      <c r="D23" s="64" t="s">
        <v>104</v>
      </c>
      <c r="E23" s="64"/>
      <c r="F23" s="64"/>
      <c r="G23" s="38" t="s">
        <v>103</v>
      </c>
      <c r="H23" s="38" t="s">
        <v>103</v>
      </c>
      <c r="I23" s="4">
        <v>4</v>
      </c>
      <c r="J23" s="4"/>
      <c r="K23" s="4">
        <v>4</v>
      </c>
      <c r="L23" s="4"/>
      <c r="M23" s="4" t="s">
        <v>36</v>
      </c>
      <c r="N23" s="4"/>
    </row>
    <row r="24" s="1" customFormat="1" ht="21.8" customHeight="1" spans="1:14">
      <c r="A24" s="4"/>
      <c r="B24" s="26"/>
      <c r="C24" s="36" t="s">
        <v>40</v>
      </c>
      <c r="D24" s="64" t="s">
        <v>43</v>
      </c>
      <c r="E24" s="64"/>
      <c r="F24" s="64"/>
      <c r="G24" s="38" t="s">
        <v>141</v>
      </c>
      <c r="H24" s="38" t="s">
        <v>141</v>
      </c>
      <c r="I24" s="4">
        <v>4</v>
      </c>
      <c r="J24" s="4"/>
      <c r="K24" s="4">
        <v>4</v>
      </c>
      <c r="L24" s="4"/>
      <c r="M24" s="4" t="s">
        <v>36</v>
      </c>
      <c r="N24" s="4"/>
    </row>
    <row r="25" s="1" customFormat="1" ht="21.8" customHeight="1" spans="1:14">
      <c r="A25" s="4"/>
      <c r="B25" s="26"/>
      <c r="C25" s="39"/>
      <c r="D25" s="64" t="s">
        <v>41</v>
      </c>
      <c r="E25" s="64"/>
      <c r="F25" s="64"/>
      <c r="G25" s="38" t="s">
        <v>142</v>
      </c>
      <c r="H25" s="38" t="s">
        <v>142</v>
      </c>
      <c r="I25" s="4">
        <v>3</v>
      </c>
      <c r="J25" s="4"/>
      <c r="K25" s="4">
        <v>3</v>
      </c>
      <c r="L25" s="4"/>
      <c r="M25" s="4" t="s">
        <v>36</v>
      </c>
      <c r="N25" s="4"/>
    </row>
    <row r="26" s="1" customFormat="1" ht="21.8" customHeight="1" spans="1:14">
      <c r="A26" s="4"/>
      <c r="B26" s="27"/>
      <c r="C26" s="40" t="s">
        <v>45</v>
      </c>
      <c r="D26" s="64" t="s">
        <v>143</v>
      </c>
      <c r="E26" s="64"/>
      <c r="F26" s="64"/>
      <c r="G26" s="38" t="s">
        <v>144</v>
      </c>
      <c r="H26" s="38" t="s">
        <v>144</v>
      </c>
      <c r="I26" s="4">
        <v>3</v>
      </c>
      <c r="J26" s="4"/>
      <c r="K26" s="4">
        <v>3</v>
      </c>
      <c r="L26" s="4"/>
      <c r="M26" s="4" t="s">
        <v>36</v>
      </c>
      <c r="N26" s="4"/>
    </row>
    <row r="27" s="1" customFormat="1" ht="21.8" customHeight="1" spans="1:14">
      <c r="A27" s="4"/>
      <c r="B27" s="17" t="s">
        <v>49</v>
      </c>
      <c r="C27" s="36" t="s">
        <v>50</v>
      </c>
      <c r="D27" s="64" t="s">
        <v>145</v>
      </c>
      <c r="E27" s="64"/>
      <c r="F27" s="64"/>
      <c r="G27" s="38" t="s">
        <v>116</v>
      </c>
      <c r="H27" s="38" t="s">
        <v>119</v>
      </c>
      <c r="I27" s="4">
        <v>6</v>
      </c>
      <c r="J27" s="4"/>
      <c r="K27" s="4">
        <v>5.4</v>
      </c>
      <c r="L27" s="4"/>
      <c r="M27" s="4" t="s">
        <v>36</v>
      </c>
      <c r="N27" s="4"/>
    </row>
    <row r="28" s="1" customFormat="1" ht="21.8" customHeight="1" spans="1:14">
      <c r="A28" s="4"/>
      <c r="B28" s="26"/>
      <c r="C28" s="39"/>
      <c r="D28" s="64" t="s">
        <v>146</v>
      </c>
      <c r="E28" s="64"/>
      <c r="F28" s="64"/>
      <c r="G28" s="38" t="s">
        <v>147</v>
      </c>
      <c r="H28" s="38" t="s">
        <v>119</v>
      </c>
      <c r="I28" s="4">
        <v>6</v>
      </c>
      <c r="J28" s="4"/>
      <c r="K28" s="4">
        <v>5.4</v>
      </c>
      <c r="L28" s="4"/>
      <c r="M28" s="4" t="s">
        <v>36</v>
      </c>
      <c r="N28" s="4"/>
    </row>
    <row r="29" s="1" customFormat="1" ht="21.8" customHeight="1" spans="1:14">
      <c r="A29" s="4"/>
      <c r="B29" s="26"/>
      <c r="C29" s="40" t="s">
        <v>53</v>
      </c>
      <c r="D29" s="64" t="s">
        <v>148</v>
      </c>
      <c r="E29" s="64"/>
      <c r="F29" s="64"/>
      <c r="G29" s="38" t="s">
        <v>93</v>
      </c>
      <c r="H29" s="38" t="s">
        <v>121</v>
      </c>
      <c r="I29" s="4">
        <v>6</v>
      </c>
      <c r="J29" s="4"/>
      <c r="K29" s="4">
        <v>6</v>
      </c>
      <c r="L29" s="4"/>
      <c r="M29" s="4" t="s">
        <v>36</v>
      </c>
      <c r="N29" s="4"/>
    </row>
    <row r="30" s="1" customFormat="1" ht="21.8" customHeight="1" spans="1:14">
      <c r="A30" s="4"/>
      <c r="B30" s="26"/>
      <c r="C30" s="36" t="s">
        <v>56</v>
      </c>
      <c r="D30" s="64" t="s">
        <v>149</v>
      </c>
      <c r="E30" s="64"/>
      <c r="F30" s="64"/>
      <c r="G30" s="38" t="s">
        <v>52</v>
      </c>
      <c r="H30" s="38" t="s">
        <v>70</v>
      </c>
      <c r="I30" s="4">
        <v>6</v>
      </c>
      <c r="J30" s="4"/>
      <c r="K30" s="4">
        <v>6</v>
      </c>
      <c r="L30" s="4"/>
      <c r="M30" s="4" t="s">
        <v>36</v>
      </c>
      <c r="N30" s="4"/>
    </row>
    <row r="31" s="1" customFormat="1" ht="21.8" customHeight="1" spans="1:14">
      <c r="A31" s="4"/>
      <c r="B31" s="27"/>
      <c r="C31" s="39"/>
      <c r="D31" s="64" t="s">
        <v>57</v>
      </c>
      <c r="E31" s="64"/>
      <c r="F31" s="64"/>
      <c r="G31" s="38" t="s">
        <v>150</v>
      </c>
      <c r="H31" s="38" t="s">
        <v>151</v>
      </c>
      <c r="I31" s="4">
        <v>6</v>
      </c>
      <c r="J31" s="4"/>
      <c r="K31" s="4">
        <v>6</v>
      </c>
      <c r="L31" s="4"/>
      <c r="M31" s="4" t="s">
        <v>36</v>
      </c>
      <c r="N31" s="4"/>
    </row>
    <row r="32" s="1" customFormat="1" ht="21.8" customHeight="1" spans="1:14">
      <c r="A32" s="4"/>
      <c r="B32" s="41" t="s">
        <v>120</v>
      </c>
      <c r="C32" s="40" t="s">
        <v>152</v>
      </c>
      <c r="D32" s="64" t="s">
        <v>152</v>
      </c>
      <c r="E32" s="64"/>
      <c r="F32" s="64"/>
      <c r="G32" s="38" t="s">
        <v>61</v>
      </c>
      <c r="H32" s="38" t="s">
        <v>119</v>
      </c>
      <c r="I32" s="4">
        <v>10</v>
      </c>
      <c r="J32" s="4"/>
      <c r="K32" s="4">
        <v>10</v>
      </c>
      <c r="L32" s="4"/>
      <c r="M32" s="4" t="s">
        <v>36</v>
      </c>
      <c r="N32" s="4"/>
    </row>
    <row r="33" s="1" customFormat="1" ht="21.8" customHeight="1" spans="1:14">
      <c r="A33" s="28" t="s">
        <v>63</v>
      </c>
      <c r="B33" s="28"/>
      <c r="C33" s="28"/>
      <c r="D33" s="29"/>
      <c r="E33" s="29"/>
      <c r="F33" s="29"/>
      <c r="G33" s="28"/>
      <c r="H33" s="28"/>
      <c r="I33" s="28">
        <f>SUM(I14:J32)+J6</f>
        <v>100</v>
      </c>
      <c r="J33" s="28"/>
      <c r="K33" s="4">
        <v>98.8</v>
      </c>
      <c r="L33" s="4"/>
      <c r="M33" s="15"/>
      <c r="N33" s="15"/>
    </row>
  </sheetData>
  <mergeCells count="136">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A33:H33"/>
    <mergeCell ref="I33:J33"/>
    <mergeCell ref="K33:L33"/>
    <mergeCell ref="M33:N33"/>
    <mergeCell ref="A10:A11"/>
    <mergeCell ref="A12:A32"/>
    <mergeCell ref="B12:B13"/>
    <mergeCell ref="B14:B26"/>
    <mergeCell ref="B27:B31"/>
    <mergeCell ref="C12:C13"/>
    <mergeCell ref="C14:C21"/>
    <mergeCell ref="C22:C23"/>
    <mergeCell ref="C24:C25"/>
    <mergeCell ref="C27:C28"/>
    <mergeCell ref="C30:C31"/>
    <mergeCell ref="G12:G13"/>
    <mergeCell ref="H12:H13"/>
    <mergeCell ref="A5:B8"/>
    <mergeCell ref="D12:F13"/>
    <mergeCell ref="I12:J13"/>
    <mergeCell ref="K12:L13"/>
    <mergeCell ref="M12:N13"/>
  </mergeCells>
  <dataValidations count="3">
    <dataValidation type="list" allowBlank="1" showInputMessage="1" showErrorMessage="1" sqref="B32">
      <formula1>"服务对象满意度指标"</formula1>
    </dataValidation>
    <dataValidation type="list" allowBlank="1" showInputMessage="1" showErrorMessage="1" sqref="C27:C31">
      <formula1>"经济效益指标,社会效益指标,生态效益指标,可持续影响指标"</formula1>
    </dataValidation>
    <dataValidation type="list" allowBlank="1" showInputMessage="1" showErrorMessage="1" sqref="C14:C26">
      <formula1>"数量指标,质量指标,时效指标,成本指标"</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opLeftCell="A7" workbookViewId="0">
      <selection activeCell="C3" sqref="C3:N3"/>
    </sheetView>
  </sheetViews>
  <sheetFormatPr defaultColWidth="9" defaultRowHeight="13.5"/>
  <cols>
    <col min="1" max="1" width="4" style="1" customWidth="1"/>
    <col min="2" max="2" width="8.89166666666667" style="1" customWidth="1"/>
    <col min="3" max="3" width="9.44166666666667" style="1" customWidth="1"/>
    <col min="4" max="4" width="6.33333333333333" style="1" customWidth="1"/>
    <col min="5" max="5" width="15.775" style="1" customWidth="1"/>
    <col min="6" max="6" width="8" style="1" customWidth="1"/>
    <col min="7" max="7" width="16.1083333333333" style="1" customWidth="1"/>
    <col min="8" max="8" width="16.3333333333333" style="1" customWidth="1"/>
    <col min="9" max="10" width="6.65833333333333" style="1" customWidth="1"/>
    <col min="11" max="11" width="3.89166666666667" style="1" customWidth="1"/>
    <col min="12" max="13" width="4.33333333333333" style="1" customWidth="1"/>
    <col min="14" max="14" width="6.65833333333333" style="1" customWidth="1"/>
    <col min="15" max="16" width="9" style="1"/>
    <col min="17" max="17" width="9.65833333333333" style="1"/>
    <col min="18"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153</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180</v>
      </c>
      <c r="F6" s="10">
        <f t="shared" si="0"/>
        <v>180</v>
      </c>
      <c r="G6" s="10"/>
      <c r="H6" s="10">
        <f t="shared" si="0"/>
        <v>178.989</v>
      </c>
      <c r="I6" s="10"/>
      <c r="J6" s="4">
        <v>10</v>
      </c>
      <c r="K6" s="4"/>
      <c r="L6" s="25">
        <f>IFERROR(H6/F6,"")</f>
        <v>0.994383333333333</v>
      </c>
      <c r="M6" s="25"/>
      <c r="N6" s="4">
        <f>IFERROR(L6*J6,"")</f>
        <v>9.94383333333333</v>
      </c>
    </row>
    <row r="7" s="1" customFormat="1" ht="24.05" customHeight="1" spans="1:14">
      <c r="A7" s="7"/>
      <c r="B7" s="8"/>
      <c r="C7" s="4" t="s">
        <v>16</v>
      </c>
      <c r="D7" s="4"/>
      <c r="E7" s="10">
        <v>180</v>
      </c>
      <c r="F7" s="10">
        <v>180</v>
      </c>
      <c r="G7" s="10"/>
      <c r="H7" s="10">
        <v>178.989</v>
      </c>
      <c r="I7" s="10"/>
      <c r="J7" s="4" t="s">
        <v>17</v>
      </c>
      <c r="K7" s="4"/>
      <c r="L7" s="25">
        <f>IFERROR(H7/F7,"")</f>
        <v>0.994383333333333</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154</v>
      </c>
      <c r="C11" s="16"/>
      <c r="D11" s="16"/>
      <c r="E11" s="16"/>
      <c r="F11" s="16"/>
      <c r="G11" s="16"/>
      <c r="H11" s="16" t="s">
        <v>155</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4"/>
      <c r="E13" s="4"/>
      <c r="F13" s="4"/>
      <c r="G13" s="4"/>
      <c r="H13" s="4"/>
      <c r="I13" s="4"/>
      <c r="J13" s="4"/>
      <c r="K13" s="4"/>
      <c r="L13" s="4"/>
      <c r="M13" s="4"/>
      <c r="N13" s="4"/>
    </row>
    <row r="14" s="1" customFormat="1" ht="23.6" customHeight="1" spans="1:14">
      <c r="A14" s="4"/>
      <c r="B14" s="18" t="s">
        <v>32</v>
      </c>
      <c r="C14" s="18" t="s">
        <v>33</v>
      </c>
      <c r="D14" s="62" t="s">
        <v>156</v>
      </c>
      <c r="E14" s="45"/>
      <c r="F14" s="46"/>
      <c r="G14" s="18" t="s">
        <v>157</v>
      </c>
      <c r="H14" s="18" t="s">
        <v>157</v>
      </c>
      <c r="I14" s="4">
        <v>9</v>
      </c>
      <c r="J14" s="4"/>
      <c r="K14" s="4">
        <v>9</v>
      </c>
      <c r="L14" s="4"/>
      <c r="M14" s="4" t="s">
        <v>36</v>
      </c>
      <c r="N14" s="4"/>
    </row>
    <row r="15" s="1" customFormat="1" ht="23.6" customHeight="1" spans="1:14">
      <c r="A15" s="4"/>
      <c r="B15" s="18"/>
      <c r="C15" s="18" t="s">
        <v>37</v>
      </c>
      <c r="D15" s="62" t="s">
        <v>38</v>
      </c>
      <c r="E15" s="45"/>
      <c r="F15" s="46"/>
      <c r="G15" s="20">
        <v>1</v>
      </c>
      <c r="H15" s="20">
        <v>1</v>
      </c>
      <c r="I15" s="4">
        <v>9</v>
      </c>
      <c r="J15" s="4"/>
      <c r="K15" s="4">
        <v>9</v>
      </c>
      <c r="L15" s="4"/>
      <c r="M15" s="4" t="s">
        <v>36</v>
      </c>
      <c r="N15" s="4"/>
    </row>
    <row r="16" s="1" customFormat="1" ht="23.6" customHeight="1" spans="1:14">
      <c r="A16" s="4"/>
      <c r="B16" s="18"/>
      <c r="C16" s="18"/>
      <c r="D16" s="62" t="s">
        <v>39</v>
      </c>
      <c r="E16" s="45"/>
      <c r="F16" s="46"/>
      <c r="G16" s="21">
        <v>1</v>
      </c>
      <c r="H16" s="21">
        <v>1</v>
      </c>
      <c r="I16" s="4">
        <v>8</v>
      </c>
      <c r="J16" s="4"/>
      <c r="K16" s="4">
        <v>8</v>
      </c>
      <c r="L16" s="4"/>
      <c r="M16" s="4" t="s">
        <v>36</v>
      </c>
      <c r="N16" s="4"/>
    </row>
    <row r="17" s="1" customFormat="1" ht="23.6" customHeight="1" spans="1:14">
      <c r="A17" s="4"/>
      <c r="B17" s="18"/>
      <c r="C17" s="18" t="s">
        <v>40</v>
      </c>
      <c r="D17" s="62" t="s">
        <v>158</v>
      </c>
      <c r="E17" s="45"/>
      <c r="F17" s="46"/>
      <c r="G17" s="18" t="s">
        <v>72</v>
      </c>
      <c r="H17" s="18" t="s">
        <v>72</v>
      </c>
      <c r="I17" s="4">
        <v>8</v>
      </c>
      <c r="J17" s="4"/>
      <c r="K17" s="4">
        <v>8</v>
      </c>
      <c r="L17" s="4"/>
      <c r="M17" s="4" t="s">
        <v>36</v>
      </c>
      <c r="N17" s="4"/>
    </row>
    <row r="18" s="1" customFormat="1" ht="23.6" customHeight="1" spans="1:14">
      <c r="A18" s="4"/>
      <c r="B18" s="18"/>
      <c r="C18" s="18" t="s">
        <v>45</v>
      </c>
      <c r="D18" s="62" t="s">
        <v>153</v>
      </c>
      <c r="E18" s="45"/>
      <c r="F18" s="46"/>
      <c r="G18" s="18" t="s">
        <v>159</v>
      </c>
      <c r="H18" s="18" t="s">
        <v>160</v>
      </c>
      <c r="I18" s="4">
        <v>8</v>
      </c>
      <c r="J18" s="4"/>
      <c r="K18" s="4">
        <v>8</v>
      </c>
      <c r="L18" s="4"/>
      <c r="M18" s="4" t="s">
        <v>36</v>
      </c>
      <c r="N18" s="4"/>
    </row>
    <row r="19" s="1" customFormat="1" ht="23.6" customHeight="1" spans="1:14">
      <c r="A19" s="4"/>
      <c r="B19" s="18"/>
      <c r="C19" s="18"/>
      <c r="D19" s="62" t="s">
        <v>161</v>
      </c>
      <c r="E19" s="45"/>
      <c r="F19" s="46"/>
      <c r="G19" s="18" t="s">
        <v>162</v>
      </c>
      <c r="H19" s="18" t="s">
        <v>163</v>
      </c>
      <c r="I19" s="4">
        <v>8</v>
      </c>
      <c r="J19" s="4"/>
      <c r="K19" s="63">
        <f>14.989/15*8</f>
        <v>7.99413333333333</v>
      </c>
      <c r="L19" s="63"/>
      <c r="M19" s="4" t="s">
        <v>36</v>
      </c>
      <c r="N19" s="4"/>
    </row>
    <row r="20" s="1" customFormat="1" ht="23.6" customHeight="1" spans="1:14">
      <c r="A20" s="4"/>
      <c r="B20" s="18" t="s">
        <v>49</v>
      </c>
      <c r="C20" s="18" t="s">
        <v>50</v>
      </c>
      <c r="D20" s="62" t="s">
        <v>164</v>
      </c>
      <c r="E20" s="45"/>
      <c r="F20" s="46"/>
      <c r="G20" s="18" t="s">
        <v>165</v>
      </c>
      <c r="H20" s="20">
        <v>0.9</v>
      </c>
      <c r="I20" s="4">
        <v>10</v>
      </c>
      <c r="J20" s="4"/>
      <c r="K20" s="4">
        <v>9</v>
      </c>
      <c r="L20" s="4"/>
      <c r="M20" s="4" t="s">
        <v>36</v>
      </c>
      <c r="N20" s="4"/>
    </row>
    <row r="21" s="1" customFormat="1" ht="23.6" customHeight="1" spans="1:14">
      <c r="A21" s="4"/>
      <c r="B21" s="18"/>
      <c r="C21" s="18" t="s">
        <v>56</v>
      </c>
      <c r="D21" s="62" t="s">
        <v>79</v>
      </c>
      <c r="E21" s="45"/>
      <c r="F21" s="46"/>
      <c r="G21" s="18" t="s">
        <v>79</v>
      </c>
      <c r="H21" s="20">
        <v>1</v>
      </c>
      <c r="I21" s="4">
        <v>10</v>
      </c>
      <c r="J21" s="4"/>
      <c r="K21" s="4">
        <v>10</v>
      </c>
      <c r="L21" s="4"/>
      <c r="M21" s="4" t="s">
        <v>36</v>
      </c>
      <c r="N21" s="4"/>
    </row>
    <row r="22" s="1" customFormat="1" ht="23.6" customHeight="1" spans="1:14">
      <c r="A22" s="4"/>
      <c r="B22" s="18"/>
      <c r="C22" s="18"/>
      <c r="D22" s="62" t="s">
        <v>166</v>
      </c>
      <c r="E22" s="45"/>
      <c r="F22" s="46"/>
      <c r="G22" s="18" t="s">
        <v>167</v>
      </c>
      <c r="H22" s="18" t="s">
        <v>167</v>
      </c>
      <c r="I22" s="4">
        <v>10</v>
      </c>
      <c r="J22" s="4"/>
      <c r="K22" s="4">
        <v>10</v>
      </c>
      <c r="L22" s="4"/>
      <c r="M22" s="4" t="s">
        <v>36</v>
      </c>
      <c r="N22" s="4"/>
    </row>
    <row r="23" s="1" customFormat="1" ht="23.6" customHeight="1" spans="1:14">
      <c r="A23" s="4"/>
      <c r="B23" s="18" t="s">
        <v>59</v>
      </c>
      <c r="C23" s="18" t="s">
        <v>120</v>
      </c>
      <c r="D23" s="62" t="s">
        <v>168</v>
      </c>
      <c r="E23" s="45"/>
      <c r="F23" s="46"/>
      <c r="G23" s="18" t="s">
        <v>93</v>
      </c>
      <c r="H23" s="18" t="s">
        <v>93</v>
      </c>
      <c r="I23" s="4">
        <v>10</v>
      </c>
      <c r="J23" s="4"/>
      <c r="K23" s="4">
        <v>10</v>
      </c>
      <c r="L23" s="4"/>
      <c r="M23" s="4" t="s">
        <v>36</v>
      </c>
      <c r="N23" s="4"/>
    </row>
    <row r="24" s="1" customFormat="1" ht="15.9" customHeight="1" spans="1:14">
      <c r="A24" s="28" t="s">
        <v>63</v>
      </c>
      <c r="B24" s="28"/>
      <c r="C24" s="28"/>
      <c r="D24" s="28"/>
      <c r="E24" s="28"/>
      <c r="F24" s="28"/>
      <c r="G24" s="28"/>
      <c r="H24" s="28"/>
      <c r="I24" s="28">
        <f>SUM(I14:J23)+J6</f>
        <v>100</v>
      </c>
      <c r="J24" s="28"/>
      <c r="K24" s="28">
        <v>98.93</v>
      </c>
      <c r="L24" s="28"/>
      <c r="M24" s="15"/>
      <c r="N24" s="15"/>
    </row>
  </sheetData>
  <mergeCells count="98">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A24:H24"/>
    <mergeCell ref="I24:J24"/>
    <mergeCell ref="K24:L24"/>
    <mergeCell ref="M24:N24"/>
    <mergeCell ref="A10:A11"/>
    <mergeCell ref="A12:A23"/>
    <mergeCell ref="B12:B13"/>
    <mergeCell ref="B14:B19"/>
    <mergeCell ref="B20:B22"/>
    <mergeCell ref="C12:C13"/>
    <mergeCell ref="C15:C16"/>
    <mergeCell ref="C18:C19"/>
    <mergeCell ref="C21:C22"/>
    <mergeCell ref="G12:G13"/>
    <mergeCell ref="H12:H13"/>
    <mergeCell ref="A5:B8"/>
    <mergeCell ref="D12:F13"/>
    <mergeCell ref="I12:J13"/>
    <mergeCell ref="K12:L13"/>
    <mergeCell ref="M12:N1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workbookViewId="0">
      <selection activeCell="C3" sqref="C3:N3"/>
    </sheetView>
  </sheetViews>
  <sheetFormatPr defaultColWidth="9" defaultRowHeight="13.5"/>
  <cols>
    <col min="1" max="1" width="4" style="1" customWidth="1"/>
    <col min="2" max="2" width="7.55" style="1" customWidth="1"/>
    <col min="3" max="4" width="9.44166666666667" style="1" customWidth="1"/>
    <col min="5" max="5" width="10.4416666666667" style="1" customWidth="1"/>
    <col min="6" max="6" width="9.225" style="1" customWidth="1"/>
    <col min="7" max="8" width="15.225"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169</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12.02</v>
      </c>
      <c r="F6" s="10">
        <f t="shared" si="0"/>
        <v>12.02</v>
      </c>
      <c r="G6" s="10"/>
      <c r="H6" s="10">
        <f t="shared" si="0"/>
        <v>12.02</v>
      </c>
      <c r="I6" s="10"/>
      <c r="J6" s="4">
        <v>10</v>
      </c>
      <c r="K6" s="4"/>
      <c r="L6" s="25">
        <f>IFERROR(H6/F6,"")</f>
        <v>1</v>
      </c>
      <c r="M6" s="25"/>
      <c r="N6" s="4">
        <f>IFERROR(L6*J6,"")</f>
        <v>10</v>
      </c>
    </row>
    <row r="7" s="1" customFormat="1" ht="15.9" customHeight="1" spans="1:14">
      <c r="A7" s="7"/>
      <c r="B7" s="8"/>
      <c r="C7" s="4" t="s">
        <v>16</v>
      </c>
      <c r="D7" s="4"/>
      <c r="E7" s="10">
        <v>12.02</v>
      </c>
      <c r="F7" s="10">
        <v>12.02</v>
      </c>
      <c r="G7" s="10"/>
      <c r="H7" s="10">
        <v>12.02</v>
      </c>
      <c r="I7" s="10"/>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170</v>
      </c>
      <c r="C11" s="16"/>
      <c r="D11" s="16"/>
      <c r="E11" s="16"/>
      <c r="F11" s="16"/>
      <c r="G11" s="16"/>
      <c r="H11" s="16" t="s">
        <v>171</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17"/>
      <c r="E13" s="17"/>
      <c r="F13" s="17"/>
      <c r="G13" s="4"/>
      <c r="H13" s="4"/>
      <c r="I13" s="4"/>
      <c r="J13" s="4"/>
      <c r="K13" s="4"/>
      <c r="L13" s="4"/>
      <c r="M13" s="4"/>
      <c r="N13" s="4"/>
    </row>
    <row r="14" s="1" customFormat="1" ht="15.9" customHeight="1" spans="1:14">
      <c r="A14" s="4"/>
      <c r="B14" s="54" t="s">
        <v>32</v>
      </c>
      <c r="C14" s="54" t="s">
        <v>33</v>
      </c>
      <c r="D14" s="55" t="s">
        <v>172</v>
      </c>
      <c r="E14" s="55"/>
      <c r="F14" s="55"/>
      <c r="G14" s="56" t="s">
        <v>173</v>
      </c>
      <c r="H14" s="56" t="s">
        <v>173</v>
      </c>
      <c r="I14" s="22">
        <v>5</v>
      </c>
      <c r="J14" s="24"/>
      <c r="K14" s="22">
        <v>5</v>
      </c>
      <c r="L14" s="24"/>
      <c r="M14" s="4" t="s">
        <v>36</v>
      </c>
      <c r="N14" s="4"/>
    </row>
    <row r="15" s="1" customFormat="1" ht="15.9" customHeight="1" spans="1:14">
      <c r="A15" s="4"/>
      <c r="B15" s="57"/>
      <c r="C15" s="57"/>
      <c r="D15" s="55" t="s">
        <v>174</v>
      </c>
      <c r="E15" s="55"/>
      <c r="F15" s="55"/>
      <c r="G15" s="56" t="s">
        <v>175</v>
      </c>
      <c r="H15" s="56" t="s">
        <v>175</v>
      </c>
      <c r="I15" s="22">
        <v>5</v>
      </c>
      <c r="J15" s="24"/>
      <c r="K15" s="22">
        <v>5</v>
      </c>
      <c r="L15" s="24"/>
      <c r="M15" s="4" t="s">
        <v>36</v>
      </c>
      <c r="N15" s="4"/>
    </row>
    <row r="16" s="1" customFormat="1" ht="15.9" customHeight="1" spans="1:14">
      <c r="A16" s="4"/>
      <c r="B16" s="57"/>
      <c r="C16" s="57"/>
      <c r="D16" s="55" t="s">
        <v>176</v>
      </c>
      <c r="E16" s="55"/>
      <c r="F16" s="55"/>
      <c r="G16" s="56" t="s">
        <v>177</v>
      </c>
      <c r="H16" s="56" t="s">
        <v>177</v>
      </c>
      <c r="I16" s="22">
        <v>5</v>
      </c>
      <c r="J16" s="24"/>
      <c r="K16" s="22">
        <v>5</v>
      </c>
      <c r="L16" s="24"/>
      <c r="M16" s="4" t="s">
        <v>36</v>
      </c>
      <c r="N16" s="4"/>
    </row>
    <row r="17" s="1" customFormat="1" ht="15.9" customHeight="1" spans="1:14">
      <c r="A17" s="4"/>
      <c r="B17" s="57"/>
      <c r="C17" s="54" t="s">
        <v>37</v>
      </c>
      <c r="D17" s="55" t="s">
        <v>39</v>
      </c>
      <c r="E17" s="55"/>
      <c r="F17" s="55"/>
      <c r="G17" s="58">
        <v>1</v>
      </c>
      <c r="H17" s="58">
        <v>1</v>
      </c>
      <c r="I17" s="22">
        <v>5</v>
      </c>
      <c r="J17" s="24"/>
      <c r="K17" s="22">
        <v>5</v>
      </c>
      <c r="L17" s="24"/>
      <c r="M17" s="4" t="s">
        <v>36</v>
      </c>
      <c r="N17" s="4"/>
    </row>
    <row r="18" s="1" customFormat="1" ht="15.9" customHeight="1" spans="1:14">
      <c r="A18" s="4"/>
      <c r="B18" s="57"/>
      <c r="C18" s="57"/>
      <c r="D18" s="55" t="s">
        <v>178</v>
      </c>
      <c r="E18" s="55"/>
      <c r="F18" s="55"/>
      <c r="G18" s="58">
        <v>1</v>
      </c>
      <c r="H18" s="58">
        <v>1</v>
      </c>
      <c r="I18" s="22">
        <v>5</v>
      </c>
      <c r="J18" s="24"/>
      <c r="K18" s="22">
        <v>5</v>
      </c>
      <c r="L18" s="24"/>
      <c r="M18" s="4" t="s">
        <v>36</v>
      </c>
      <c r="N18" s="4"/>
    </row>
    <row r="19" s="1" customFormat="1" ht="15.9" customHeight="1" spans="1:14">
      <c r="A19" s="4"/>
      <c r="B19" s="57"/>
      <c r="C19" s="59"/>
      <c r="D19" s="55" t="s">
        <v>38</v>
      </c>
      <c r="E19" s="55"/>
      <c r="F19" s="55"/>
      <c r="G19" s="58">
        <v>1</v>
      </c>
      <c r="H19" s="58">
        <v>1</v>
      </c>
      <c r="I19" s="22">
        <v>5</v>
      </c>
      <c r="J19" s="24"/>
      <c r="K19" s="22">
        <v>5</v>
      </c>
      <c r="L19" s="24"/>
      <c r="M19" s="4" t="s">
        <v>36</v>
      </c>
      <c r="N19" s="4"/>
    </row>
    <row r="20" s="1" customFormat="1" ht="15.9" customHeight="1" spans="1:14">
      <c r="A20" s="4"/>
      <c r="B20" s="57"/>
      <c r="C20" s="54" t="s">
        <v>40</v>
      </c>
      <c r="D20" s="55" t="s">
        <v>41</v>
      </c>
      <c r="E20" s="55"/>
      <c r="F20" s="55"/>
      <c r="G20" s="58" t="s">
        <v>179</v>
      </c>
      <c r="H20" s="58" t="s">
        <v>179</v>
      </c>
      <c r="I20" s="22">
        <v>4</v>
      </c>
      <c r="J20" s="24"/>
      <c r="K20" s="22">
        <v>4</v>
      </c>
      <c r="L20" s="24"/>
      <c r="M20" s="4" t="s">
        <v>36</v>
      </c>
      <c r="N20" s="4"/>
    </row>
    <row r="21" s="1" customFormat="1" ht="15.9" customHeight="1" spans="1:14">
      <c r="A21" s="4"/>
      <c r="B21" s="57"/>
      <c r="C21" s="57"/>
      <c r="D21" s="55" t="s">
        <v>43</v>
      </c>
      <c r="E21" s="55"/>
      <c r="F21" s="55"/>
      <c r="G21" s="58" t="s">
        <v>44</v>
      </c>
      <c r="H21" s="58" t="s">
        <v>44</v>
      </c>
      <c r="I21" s="22">
        <v>4</v>
      </c>
      <c r="J21" s="24"/>
      <c r="K21" s="22">
        <v>4</v>
      </c>
      <c r="L21" s="24"/>
      <c r="M21" s="4" t="s">
        <v>36</v>
      </c>
      <c r="N21" s="4"/>
    </row>
    <row r="22" s="1" customFormat="1" ht="15.9" customHeight="1" spans="1:14">
      <c r="A22" s="4"/>
      <c r="B22" s="57"/>
      <c r="C22" s="54" t="s">
        <v>45</v>
      </c>
      <c r="D22" s="55" t="s">
        <v>180</v>
      </c>
      <c r="E22" s="55"/>
      <c r="F22" s="55"/>
      <c r="G22" s="58" t="s">
        <v>181</v>
      </c>
      <c r="H22" s="58" t="s">
        <v>181</v>
      </c>
      <c r="I22" s="22">
        <v>4</v>
      </c>
      <c r="J22" s="24"/>
      <c r="K22" s="22">
        <v>4</v>
      </c>
      <c r="L22" s="24"/>
      <c r="M22" s="4" t="s">
        <v>36</v>
      </c>
      <c r="N22" s="4"/>
    </row>
    <row r="23" s="1" customFormat="1" ht="15.9" customHeight="1" spans="1:14">
      <c r="A23" s="4"/>
      <c r="B23" s="57"/>
      <c r="C23" s="57"/>
      <c r="D23" s="55" t="s">
        <v>182</v>
      </c>
      <c r="E23" s="55"/>
      <c r="F23" s="55"/>
      <c r="G23" s="58" t="s">
        <v>183</v>
      </c>
      <c r="H23" s="58" t="s">
        <v>183</v>
      </c>
      <c r="I23" s="22">
        <v>4</v>
      </c>
      <c r="J23" s="24"/>
      <c r="K23" s="22">
        <v>4</v>
      </c>
      <c r="L23" s="24"/>
      <c r="M23" s="4" t="s">
        <v>36</v>
      </c>
      <c r="N23" s="4"/>
    </row>
    <row r="24" s="1" customFormat="1" ht="15.9" customHeight="1" spans="1:14">
      <c r="A24" s="4"/>
      <c r="B24" s="57"/>
      <c r="C24" s="59"/>
      <c r="D24" s="55" t="s">
        <v>184</v>
      </c>
      <c r="E24" s="55"/>
      <c r="F24" s="55"/>
      <c r="G24" s="60" t="s">
        <v>185</v>
      </c>
      <c r="H24" s="60" t="s">
        <v>185</v>
      </c>
      <c r="I24" s="22">
        <v>4</v>
      </c>
      <c r="J24" s="24"/>
      <c r="K24" s="22">
        <v>4</v>
      </c>
      <c r="L24" s="24"/>
      <c r="M24" s="4" t="s">
        <v>36</v>
      </c>
      <c r="N24" s="4"/>
    </row>
    <row r="25" s="1" customFormat="1" ht="29.95" customHeight="1" spans="1:14">
      <c r="A25" s="4"/>
      <c r="B25" s="56" t="s">
        <v>49</v>
      </c>
      <c r="C25" s="56" t="s">
        <v>50</v>
      </c>
      <c r="D25" s="55" t="s">
        <v>186</v>
      </c>
      <c r="E25" s="55"/>
      <c r="F25" s="55"/>
      <c r="G25" s="56" t="s">
        <v>187</v>
      </c>
      <c r="H25" s="58">
        <v>0.9</v>
      </c>
      <c r="I25" s="22">
        <v>10</v>
      </c>
      <c r="J25" s="24"/>
      <c r="K25" s="22">
        <v>9</v>
      </c>
      <c r="L25" s="24"/>
      <c r="M25" s="4" t="s">
        <v>36</v>
      </c>
      <c r="N25" s="4"/>
    </row>
    <row r="26" s="1" customFormat="1" ht="29.95" customHeight="1" spans="1:14">
      <c r="A26" s="4"/>
      <c r="B26" s="56"/>
      <c r="C26" s="56" t="s">
        <v>53</v>
      </c>
      <c r="D26" s="55" t="s">
        <v>188</v>
      </c>
      <c r="E26" s="55"/>
      <c r="F26" s="55"/>
      <c r="G26" s="56" t="s">
        <v>189</v>
      </c>
      <c r="H26" s="58">
        <v>1</v>
      </c>
      <c r="I26" s="22">
        <v>10</v>
      </c>
      <c r="J26" s="24"/>
      <c r="K26" s="22">
        <v>10</v>
      </c>
      <c r="L26" s="24"/>
      <c r="M26" s="4" t="s">
        <v>36</v>
      </c>
      <c r="N26" s="4"/>
    </row>
    <row r="27" s="1" customFormat="1" ht="29.95" customHeight="1" spans="1:14">
      <c r="A27" s="4"/>
      <c r="B27" s="56"/>
      <c r="C27" s="56" t="s">
        <v>56</v>
      </c>
      <c r="D27" s="55" t="s">
        <v>57</v>
      </c>
      <c r="E27" s="55"/>
      <c r="F27" s="55"/>
      <c r="G27" s="61" t="s">
        <v>150</v>
      </c>
      <c r="H27" s="61" t="s">
        <v>151</v>
      </c>
      <c r="I27" s="22">
        <v>10</v>
      </c>
      <c r="J27" s="24"/>
      <c r="K27" s="22">
        <v>10</v>
      </c>
      <c r="L27" s="24"/>
      <c r="M27" s="4" t="s">
        <v>36</v>
      </c>
      <c r="N27" s="4"/>
    </row>
    <row r="28" s="1" customFormat="1" ht="29.95" customHeight="1" spans="1:14">
      <c r="A28" s="4"/>
      <c r="B28" s="56" t="s">
        <v>59</v>
      </c>
      <c r="C28" s="56" t="s">
        <v>59</v>
      </c>
      <c r="D28" s="55" t="s">
        <v>152</v>
      </c>
      <c r="E28" s="55"/>
      <c r="F28" s="55"/>
      <c r="G28" s="61" t="s">
        <v>190</v>
      </c>
      <c r="H28" s="61">
        <v>0.98</v>
      </c>
      <c r="I28" s="22">
        <v>10</v>
      </c>
      <c r="J28" s="24"/>
      <c r="K28" s="22">
        <v>10</v>
      </c>
      <c r="L28" s="24"/>
      <c r="M28" s="4" t="s">
        <v>36</v>
      </c>
      <c r="N28" s="4"/>
    </row>
    <row r="29" s="1" customFormat="1" ht="15.9" customHeight="1" spans="1:14">
      <c r="A29" s="28" t="s">
        <v>63</v>
      </c>
      <c r="B29" s="28"/>
      <c r="C29" s="28"/>
      <c r="D29" s="29"/>
      <c r="E29" s="29"/>
      <c r="F29" s="29"/>
      <c r="G29" s="28"/>
      <c r="H29" s="28"/>
      <c r="I29" s="28">
        <f>SUM(I14:J28)+J6</f>
        <v>100</v>
      </c>
      <c r="J29" s="28"/>
      <c r="K29" s="4">
        <v>99</v>
      </c>
      <c r="L29" s="4"/>
      <c r="M29" s="15"/>
      <c r="N29" s="15"/>
    </row>
  </sheetData>
  <mergeCells count="11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A29:H29"/>
    <mergeCell ref="I29:J29"/>
    <mergeCell ref="K29:L29"/>
    <mergeCell ref="M29:N29"/>
    <mergeCell ref="A10:A11"/>
    <mergeCell ref="A12:A28"/>
    <mergeCell ref="B12:B13"/>
    <mergeCell ref="B14:B24"/>
    <mergeCell ref="B25:B27"/>
    <mergeCell ref="C12:C13"/>
    <mergeCell ref="C14:C16"/>
    <mergeCell ref="C17:C19"/>
    <mergeCell ref="C20:C21"/>
    <mergeCell ref="C22:C24"/>
    <mergeCell ref="G12:G13"/>
    <mergeCell ref="H12:H13"/>
    <mergeCell ref="A5:B8"/>
    <mergeCell ref="D12:F13"/>
    <mergeCell ref="I12:J13"/>
    <mergeCell ref="K12:L13"/>
    <mergeCell ref="M12:N1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C3" sqref="C3:N3"/>
    </sheetView>
  </sheetViews>
  <sheetFormatPr defaultColWidth="9" defaultRowHeight="13.5"/>
  <cols>
    <col min="1" max="2" width="4.89166666666667" style="1" customWidth="1"/>
    <col min="3" max="3" width="9.44166666666667" style="1" customWidth="1"/>
    <col min="4" max="4" width="9.225" style="1" customWidth="1"/>
    <col min="5" max="5" width="13.225" style="1" customWidth="1"/>
    <col min="6" max="6" width="5.89166666666667" style="1" customWidth="1"/>
    <col min="7" max="8" width="14.4416666666667" style="1" customWidth="1"/>
    <col min="9" max="9" width="4.66666666666667" style="1" customWidth="1"/>
    <col min="10" max="10" width="5.89166666666667" style="1" customWidth="1"/>
    <col min="11" max="11" width="3.89166666666667" style="1" customWidth="1"/>
    <col min="12" max="13" width="4.33333333333333" style="1" customWidth="1"/>
    <col min="14" max="14" width="6.66666666666667"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191</v>
      </c>
      <c r="D3" s="4"/>
      <c r="E3" s="4"/>
      <c r="F3" s="4"/>
      <c r="G3" s="4"/>
      <c r="H3" s="4"/>
      <c r="I3" s="4"/>
      <c r="J3" s="4"/>
      <c r="K3" s="4"/>
      <c r="L3" s="4"/>
      <c r="M3" s="4"/>
      <c r="N3" s="4"/>
    </row>
    <row r="4" s="1" customFormat="1" ht="15.9" customHeight="1" spans="1:14">
      <c r="A4" s="4" t="s">
        <v>4</v>
      </c>
      <c r="B4" s="4"/>
      <c r="C4" s="4" t="s">
        <v>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f t="shared" ref="E6:H6" si="0">E7+E8+E9</f>
        <v>5.48</v>
      </c>
      <c r="F6" s="10">
        <f t="shared" si="0"/>
        <v>5.48</v>
      </c>
      <c r="G6" s="10"/>
      <c r="H6" s="10">
        <f t="shared" si="0"/>
        <v>5.09</v>
      </c>
      <c r="I6" s="10"/>
      <c r="J6" s="4">
        <v>10</v>
      </c>
      <c r="K6" s="4"/>
      <c r="L6" s="25">
        <f>IFERROR(H6/F6,"")</f>
        <v>0.928832116788321</v>
      </c>
      <c r="M6" s="25"/>
      <c r="N6" s="4">
        <f>IFERROR(L6*J6,"")</f>
        <v>9.28832116788321</v>
      </c>
    </row>
    <row r="7" s="1" customFormat="1" ht="15.9" customHeight="1" spans="1:14">
      <c r="A7" s="7"/>
      <c r="B7" s="8"/>
      <c r="C7" s="4" t="s">
        <v>16</v>
      </c>
      <c r="D7" s="4"/>
      <c r="E7" s="10">
        <v>5.48</v>
      </c>
      <c r="F7" s="10">
        <v>5.48</v>
      </c>
      <c r="G7" s="10"/>
      <c r="H7" s="10">
        <v>5.09</v>
      </c>
      <c r="I7" s="10"/>
      <c r="J7" s="4" t="s">
        <v>17</v>
      </c>
      <c r="K7" s="4"/>
      <c r="L7" s="25">
        <f>IFERROR(H7/F7,"")</f>
        <v>0.928832116788321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192</v>
      </c>
      <c r="C11" s="16"/>
      <c r="D11" s="16"/>
      <c r="E11" s="16"/>
      <c r="F11" s="16"/>
      <c r="G11" s="16"/>
      <c r="H11" s="16" t="s">
        <v>193</v>
      </c>
      <c r="I11" s="16"/>
      <c r="J11" s="16"/>
      <c r="K11" s="16"/>
      <c r="L11" s="16"/>
      <c r="M11" s="16"/>
      <c r="N11" s="16"/>
    </row>
    <row r="12" s="1" customFormat="1" ht="15.9" customHeight="1" spans="1:14">
      <c r="A12" s="4" t="s">
        <v>25</v>
      </c>
      <c r="B12" s="4" t="s">
        <v>26</v>
      </c>
      <c r="C12" s="4" t="s">
        <v>27</v>
      </c>
      <c r="D12" s="4" t="s">
        <v>28</v>
      </c>
      <c r="E12" s="4"/>
      <c r="F12" s="4"/>
      <c r="G12" s="4" t="s">
        <v>29</v>
      </c>
      <c r="H12" s="4" t="s">
        <v>30</v>
      </c>
      <c r="I12" s="4" t="s">
        <v>12</v>
      </c>
      <c r="J12" s="4"/>
      <c r="K12" s="4" t="s">
        <v>14</v>
      </c>
      <c r="L12" s="4"/>
      <c r="M12" s="4" t="s">
        <v>31</v>
      </c>
      <c r="N12" s="4"/>
    </row>
    <row r="13" s="1" customFormat="1" ht="32.1" customHeight="1" spans="1:14">
      <c r="A13" s="4"/>
      <c r="B13" s="4"/>
      <c r="C13" s="4"/>
      <c r="D13" s="4"/>
      <c r="E13" s="4"/>
      <c r="F13" s="4"/>
      <c r="G13" s="4"/>
      <c r="H13" s="4"/>
      <c r="I13" s="4"/>
      <c r="J13" s="4"/>
      <c r="K13" s="4"/>
      <c r="L13" s="4"/>
      <c r="M13" s="4"/>
      <c r="N13" s="4"/>
    </row>
    <row r="14" s="1" customFormat="1" ht="15.9" customHeight="1" spans="1:14">
      <c r="A14" s="4"/>
      <c r="B14" s="42" t="s">
        <v>32</v>
      </c>
      <c r="C14" s="43" t="s">
        <v>33</v>
      </c>
      <c r="D14" s="44" t="s">
        <v>194</v>
      </c>
      <c r="E14" s="45"/>
      <c r="F14" s="46"/>
      <c r="G14" s="43" t="s">
        <v>195</v>
      </c>
      <c r="H14" s="43" t="s">
        <v>195</v>
      </c>
      <c r="I14" s="4">
        <v>5</v>
      </c>
      <c r="J14" s="4"/>
      <c r="K14" s="4">
        <v>5</v>
      </c>
      <c r="L14" s="4"/>
      <c r="M14" s="4" t="s">
        <v>36</v>
      </c>
      <c r="N14" s="4"/>
    </row>
    <row r="15" s="1" customFormat="1" ht="15.9" customHeight="1" spans="1:14">
      <c r="A15" s="4"/>
      <c r="B15" s="47"/>
      <c r="C15" s="43"/>
      <c r="D15" s="48" t="s">
        <v>196</v>
      </c>
      <c r="E15" s="49"/>
      <c r="F15" s="50"/>
      <c r="G15" s="43" t="s">
        <v>197</v>
      </c>
      <c r="H15" s="43" t="s">
        <v>198</v>
      </c>
      <c r="I15" s="4">
        <v>5</v>
      </c>
      <c r="J15" s="4"/>
      <c r="K15" s="4">
        <v>5</v>
      </c>
      <c r="L15" s="4"/>
      <c r="M15" s="4" t="s">
        <v>36</v>
      </c>
      <c r="N15" s="4"/>
    </row>
    <row r="16" s="1" customFormat="1" ht="15.9" customHeight="1" spans="1:14">
      <c r="A16" s="4"/>
      <c r="B16" s="47"/>
      <c r="C16" s="43"/>
      <c r="D16" s="48" t="s">
        <v>199</v>
      </c>
      <c r="E16" s="49"/>
      <c r="F16" s="50"/>
      <c r="G16" s="43" t="s">
        <v>200</v>
      </c>
      <c r="H16" s="43" t="s">
        <v>201</v>
      </c>
      <c r="I16" s="4">
        <v>5</v>
      </c>
      <c r="J16" s="4"/>
      <c r="K16" s="4">
        <v>5</v>
      </c>
      <c r="L16" s="4"/>
      <c r="M16" s="4" t="s">
        <v>36</v>
      </c>
      <c r="N16" s="4"/>
    </row>
    <row r="17" s="1" customFormat="1" ht="15.9" customHeight="1" spans="1:14">
      <c r="A17" s="4"/>
      <c r="B17" s="47"/>
      <c r="C17" s="43"/>
      <c r="D17" s="48" t="s">
        <v>202</v>
      </c>
      <c r="E17" s="49"/>
      <c r="F17" s="50"/>
      <c r="G17" s="43" t="s">
        <v>203</v>
      </c>
      <c r="H17" s="43" t="s">
        <v>204</v>
      </c>
      <c r="I17" s="4">
        <v>5</v>
      </c>
      <c r="J17" s="4"/>
      <c r="K17" s="4">
        <v>5</v>
      </c>
      <c r="L17" s="4"/>
      <c r="M17" s="4" t="s">
        <v>36</v>
      </c>
      <c r="N17" s="4"/>
    </row>
    <row r="18" s="1" customFormat="1" ht="15.9" customHeight="1" spans="1:14">
      <c r="A18" s="4"/>
      <c r="B18" s="47"/>
      <c r="C18" s="43" t="s">
        <v>37</v>
      </c>
      <c r="D18" s="48" t="s">
        <v>205</v>
      </c>
      <c r="E18" s="49"/>
      <c r="F18" s="50"/>
      <c r="G18" s="43" t="s">
        <v>62</v>
      </c>
      <c r="H18" s="51">
        <v>0.98</v>
      </c>
      <c r="I18" s="4">
        <v>5</v>
      </c>
      <c r="J18" s="4"/>
      <c r="K18" s="4">
        <v>5</v>
      </c>
      <c r="L18" s="4"/>
      <c r="M18" s="4" t="s">
        <v>36</v>
      </c>
      <c r="N18" s="4"/>
    </row>
    <row r="19" s="1" customFormat="1" ht="15.9" customHeight="1" spans="1:14">
      <c r="A19" s="4"/>
      <c r="B19" s="47"/>
      <c r="C19" s="43"/>
      <c r="D19" s="48" t="s">
        <v>38</v>
      </c>
      <c r="E19" s="49"/>
      <c r="F19" s="50"/>
      <c r="G19" s="51">
        <v>1</v>
      </c>
      <c r="H19" s="51">
        <v>1</v>
      </c>
      <c r="I19" s="4">
        <v>5</v>
      </c>
      <c r="J19" s="4"/>
      <c r="K19" s="4">
        <v>5</v>
      </c>
      <c r="L19" s="4"/>
      <c r="M19" s="4" t="s">
        <v>36</v>
      </c>
      <c r="N19" s="4"/>
    </row>
    <row r="20" s="1" customFormat="1" ht="15.9" customHeight="1" spans="1:14">
      <c r="A20" s="4"/>
      <c r="B20" s="47"/>
      <c r="C20" s="43"/>
      <c r="D20" s="48" t="s">
        <v>39</v>
      </c>
      <c r="E20" s="49"/>
      <c r="F20" s="50"/>
      <c r="G20" s="51">
        <v>1</v>
      </c>
      <c r="H20" s="52">
        <v>1</v>
      </c>
      <c r="I20" s="4">
        <v>5</v>
      </c>
      <c r="J20" s="4"/>
      <c r="K20" s="4">
        <v>5</v>
      </c>
      <c r="L20" s="4"/>
      <c r="M20" s="4" t="s">
        <v>36</v>
      </c>
      <c r="N20" s="4"/>
    </row>
    <row r="21" s="1" customFormat="1" ht="34.05" customHeight="1" spans="1:14">
      <c r="A21" s="4"/>
      <c r="B21" s="47"/>
      <c r="C21" s="43" t="s">
        <v>40</v>
      </c>
      <c r="D21" s="48" t="s">
        <v>158</v>
      </c>
      <c r="E21" s="49"/>
      <c r="F21" s="50"/>
      <c r="G21" s="43" t="s">
        <v>72</v>
      </c>
      <c r="H21" s="43" t="s">
        <v>72</v>
      </c>
      <c r="I21" s="4">
        <v>5</v>
      </c>
      <c r="J21" s="4"/>
      <c r="K21" s="4">
        <v>5</v>
      </c>
      <c r="L21" s="4"/>
      <c r="M21" s="4" t="s">
        <v>36</v>
      </c>
      <c r="N21" s="4"/>
    </row>
    <row r="22" s="1" customFormat="1" ht="39.05" customHeight="1" spans="1:14">
      <c r="A22" s="4"/>
      <c r="B22" s="47"/>
      <c r="C22" s="43" t="s">
        <v>45</v>
      </c>
      <c r="D22" s="48" t="s">
        <v>206</v>
      </c>
      <c r="E22" s="49"/>
      <c r="F22" s="50"/>
      <c r="G22" s="43" t="s">
        <v>207</v>
      </c>
      <c r="H22" s="43" t="s">
        <v>208</v>
      </c>
      <c r="I22" s="4">
        <v>5</v>
      </c>
      <c r="J22" s="4"/>
      <c r="K22" s="4">
        <f>4.61/5*5</f>
        <v>4.61</v>
      </c>
      <c r="L22" s="4"/>
      <c r="M22" s="4" t="s">
        <v>36</v>
      </c>
      <c r="N22" s="4"/>
    </row>
    <row r="23" s="1" customFormat="1" ht="15.9" customHeight="1" spans="1:14">
      <c r="A23" s="4"/>
      <c r="B23" s="53"/>
      <c r="C23" s="43"/>
      <c r="D23" s="48" t="s">
        <v>209</v>
      </c>
      <c r="E23" s="49"/>
      <c r="F23" s="50"/>
      <c r="G23" s="43" t="s">
        <v>210</v>
      </c>
      <c r="H23" s="43" t="s">
        <v>210</v>
      </c>
      <c r="I23" s="4">
        <v>5</v>
      </c>
      <c r="J23" s="4"/>
      <c r="K23" s="4">
        <v>5</v>
      </c>
      <c r="L23" s="4"/>
      <c r="M23" s="4" t="s">
        <v>36</v>
      </c>
      <c r="N23" s="4"/>
    </row>
    <row r="24" s="1" customFormat="1" ht="27.1" customHeight="1" spans="1:14">
      <c r="A24" s="4"/>
      <c r="B24" s="47" t="s">
        <v>49</v>
      </c>
      <c r="C24" s="43" t="s">
        <v>50</v>
      </c>
      <c r="D24" s="48" t="s">
        <v>211</v>
      </c>
      <c r="E24" s="49"/>
      <c r="F24" s="50"/>
      <c r="G24" s="43" t="s">
        <v>165</v>
      </c>
      <c r="H24" s="51">
        <v>1</v>
      </c>
      <c r="I24" s="4">
        <v>10</v>
      </c>
      <c r="J24" s="4"/>
      <c r="K24" s="4">
        <v>10</v>
      </c>
      <c r="L24" s="4"/>
      <c r="M24" s="4" t="s">
        <v>36</v>
      </c>
      <c r="N24" s="4"/>
    </row>
    <row r="25" s="1" customFormat="1" ht="27.1" customHeight="1" spans="1:14">
      <c r="A25" s="4"/>
      <c r="B25" s="47"/>
      <c r="C25" s="43" t="s">
        <v>56</v>
      </c>
      <c r="D25" s="48" t="s">
        <v>79</v>
      </c>
      <c r="E25" s="49"/>
      <c r="F25" s="50"/>
      <c r="G25" s="43" t="s">
        <v>80</v>
      </c>
      <c r="H25" s="51">
        <v>1</v>
      </c>
      <c r="I25" s="4">
        <v>10</v>
      </c>
      <c r="J25" s="4"/>
      <c r="K25" s="4">
        <v>10</v>
      </c>
      <c r="L25" s="4"/>
      <c r="M25" s="4" t="s">
        <v>36</v>
      </c>
      <c r="N25" s="4"/>
    </row>
    <row r="26" s="1" customFormat="1" ht="15.9" customHeight="1" spans="1:14">
      <c r="A26" s="4"/>
      <c r="B26" s="53"/>
      <c r="C26" s="43"/>
      <c r="D26" s="48" t="s">
        <v>212</v>
      </c>
      <c r="E26" s="49"/>
      <c r="F26" s="50"/>
      <c r="G26" s="43" t="s">
        <v>151</v>
      </c>
      <c r="H26" s="43" t="s">
        <v>151</v>
      </c>
      <c r="I26" s="4">
        <v>10</v>
      </c>
      <c r="J26" s="4"/>
      <c r="K26" s="4">
        <v>10</v>
      </c>
      <c r="L26" s="4"/>
      <c r="M26" s="4" t="s">
        <v>36</v>
      </c>
      <c r="N26" s="4"/>
    </row>
    <row r="27" s="1" customFormat="1" ht="32.1" customHeight="1" spans="1:14">
      <c r="A27" s="4"/>
      <c r="B27" s="43" t="s">
        <v>59</v>
      </c>
      <c r="C27" s="43" t="s">
        <v>120</v>
      </c>
      <c r="D27" s="48" t="s">
        <v>213</v>
      </c>
      <c r="E27" s="49"/>
      <c r="F27" s="50"/>
      <c r="G27" s="43" t="s">
        <v>93</v>
      </c>
      <c r="H27" s="51">
        <v>0.95</v>
      </c>
      <c r="I27" s="4">
        <v>10</v>
      </c>
      <c r="J27" s="4"/>
      <c r="K27" s="4">
        <v>10</v>
      </c>
      <c r="L27" s="4"/>
      <c r="M27" s="4" t="s">
        <v>36</v>
      </c>
      <c r="N27" s="4"/>
    </row>
    <row r="28" s="1" customFormat="1" ht="15.9" customHeight="1" spans="1:14">
      <c r="A28" s="28" t="s">
        <v>63</v>
      </c>
      <c r="B28" s="28"/>
      <c r="C28" s="28"/>
      <c r="D28" s="28"/>
      <c r="E28" s="28"/>
      <c r="F28" s="28"/>
      <c r="G28" s="28"/>
      <c r="H28" s="28"/>
      <c r="I28" s="28">
        <f>SUM(I14:J27)+J6</f>
        <v>100</v>
      </c>
      <c r="J28" s="28"/>
      <c r="K28" s="4">
        <v>98.89</v>
      </c>
      <c r="L28" s="4"/>
      <c r="M28" s="15"/>
      <c r="N28" s="15"/>
    </row>
  </sheetData>
  <mergeCells count="115">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10:A11"/>
    <mergeCell ref="A12:A27"/>
    <mergeCell ref="B12:B13"/>
    <mergeCell ref="B14:B23"/>
    <mergeCell ref="B24:B26"/>
    <mergeCell ref="C12:C13"/>
    <mergeCell ref="C14:C17"/>
    <mergeCell ref="C18:C20"/>
    <mergeCell ref="C22:C23"/>
    <mergeCell ref="C25:C26"/>
    <mergeCell ref="G12:G13"/>
    <mergeCell ref="H12:H13"/>
    <mergeCell ref="A5:B8"/>
    <mergeCell ref="D12:F13"/>
    <mergeCell ref="I12:J13"/>
    <mergeCell ref="K12:L13"/>
    <mergeCell ref="M12:N1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
  <sheetViews>
    <sheetView workbookViewId="0">
      <selection activeCell="C3" sqref="C3:N3"/>
    </sheetView>
  </sheetViews>
  <sheetFormatPr defaultColWidth="9" defaultRowHeight="13.5"/>
  <cols>
    <col min="1" max="1" width="4" style="1" customWidth="1"/>
    <col min="2" max="2" width="13.1083333333333" style="1" customWidth="1"/>
    <col min="3" max="3" width="12.1083333333333" style="1" customWidth="1"/>
    <col min="4" max="4" width="15.55" style="1" customWidth="1"/>
    <col min="5" max="5" width="11.55" style="1" customWidth="1"/>
    <col min="6" max="6" width="5.89166666666667" style="1" customWidth="1"/>
    <col min="7" max="7" width="14.1083333333333" style="1" customWidth="1"/>
    <col min="8" max="8" width="15.55" style="1" customWidth="1"/>
    <col min="9" max="9" width="4.65833333333333" style="1" customWidth="1"/>
    <col min="10" max="10" width="5.89166666666667" style="1" customWidth="1"/>
    <col min="11" max="11" width="3.89166666666667" style="1" customWidth="1"/>
    <col min="12" max="13" width="4.33333333333333" style="1" customWidth="1"/>
    <col min="14" max="14" width="6.65833333333333" style="1" customWidth="1"/>
    <col min="15" max="16384" width="9" style="1"/>
  </cols>
  <sheetData>
    <row r="1" s="1" customFormat="1" ht="20.45" customHeight="1" spans="1:14">
      <c r="A1" s="2" t="s">
        <v>0</v>
      </c>
      <c r="B1" s="2"/>
      <c r="C1" s="2"/>
      <c r="D1" s="2"/>
      <c r="E1" s="2"/>
      <c r="F1" s="2"/>
      <c r="G1" s="2"/>
      <c r="H1" s="2"/>
      <c r="I1" s="2"/>
      <c r="J1" s="2"/>
      <c r="K1" s="2"/>
      <c r="L1" s="2"/>
      <c r="M1" s="2"/>
      <c r="N1" s="2"/>
    </row>
    <row r="2" s="1" customFormat="1" ht="15.9" customHeight="1" spans="1:14">
      <c r="A2" s="3" t="s">
        <v>1</v>
      </c>
      <c r="B2" s="3"/>
      <c r="C2" s="3"/>
      <c r="D2" s="3"/>
      <c r="E2" s="3"/>
      <c r="F2" s="3"/>
      <c r="G2" s="3"/>
      <c r="H2" s="3"/>
      <c r="I2" s="3"/>
      <c r="J2" s="3"/>
      <c r="K2" s="3"/>
      <c r="L2" s="3"/>
      <c r="M2" s="3"/>
      <c r="N2" s="3"/>
    </row>
    <row r="3" s="1" customFormat="1" ht="15.9" customHeight="1" spans="1:14">
      <c r="A3" s="4" t="s">
        <v>2</v>
      </c>
      <c r="B3" s="4"/>
      <c r="C3" s="4" t="s">
        <v>214</v>
      </c>
      <c r="D3" s="4"/>
      <c r="E3" s="4"/>
      <c r="F3" s="4"/>
      <c r="G3" s="4"/>
      <c r="H3" s="4"/>
      <c r="I3" s="4"/>
      <c r="J3" s="4"/>
      <c r="K3" s="4"/>
      <c r="L3" s="4"/>
      <c r="M3" s="4"/>
      <c r="N3" s="4"/>
    </row>
    <row r="4" s="1" customFormat="1" ht="15.9" customHeight="1" spans="1:14">
      <c r="A4" s="4" t="s">
        <v>4</v>
      </c>
      <c r="B4" s="4"/>
      <c r="C4" s="4" t="s">
        <v>95</v>
      </c>
      <c r="D4" s="4"/>
      <c r="E4" s="4"/>
      <c r="F4" s="4"/>
      <c r="G4" s="4"/>
      <c r="H4" s="4" t="s">
        <v>6</v>
      </c>
      <c r="I4" s="4"/>
      <c r="J4" s="4" t="s">
        <v>7</v>
      </c>
      <c r="K4" s="4"/>
      <c r="L4" s="4"/>
      <c r="M4" s="4"/>
      <c r="N4" s="4"/>
    </row>
    <row r="5" s="1" customFormat="1" ht="15.9" customHeight="1" spans="1:14">
      <c r="A5" s="5" t="s">
        <v>8</v>
      </c>
      <c r="B5" s="6"/>
      <c r="C5" s="4"/>
      <c r="D5" s="4"/>
      <c r="E5" s="4" t="s">
        <v>9</v>
      </c>
      <c r="F5" s="4" t="s">
        <v>10</v>
      </c>
      <c r="G5" s="4"/>
      <c r="H5" s="4" t="s">
        <v>11</v>
      </c>
      <c r="I5" s="4"/>
      <c r="J5" s="4" t="s">
        <v>12</v>
      </c>
      <c r="K5" s="4"/>
      <c r="L5" s="4" t="s">
        <v>13</v>
      </c>
      <c r="M5" s="4"/>
      <c r="N5" s="4" t="s">
        <v>14</v>
      </c>
    </row>
    <row r="6" s="1" customFormat="1" ht="15.9" customHeight="1" spans="1:14">
      <c r="A6" s="7"/>
      <c r="B6" s="8"/>
      <c r="C6" s="9" t="s">
        <v>15</v>
      </c>
      <c r="D6" s="9"/>
      <c r="E6" s="10">
        <v>50</v>
      </c>
      <c r="F6" s="10">
        <v>50</v>
      </c>
      <c r="G6" s="10"/>
      <c r="H6" s="10">
        <v>50</v>
      </c>
      <c r="I6" s="10"/>
      <c r="J6" s="4">
        <v>10</v>
      </c>
      <c r="K6" s="4"/>
      <c r="L6" s="25">
        <f>IFERROR(H6/F6,"")</f>
        <v>1</v>
      </c>
      <c r="M6" s="25"/>
      <c r="N6" s="4">
        <f>IFERROR(L6*J6,"")</f>
        <v>10</v>
      </c>
    </row>
    <row r="7" s="1" customFormat="1" ht="15.9" customHeight="1" spans="1:14">
      <c r="A7" s="7"/>
      <c r="B7" s="8"/>
      <c r="C7" s="4" t="s">
        <v>16</v>
      </c>
      <c r="D7" s="4"/>
      <c r="E7" s="10">
        <v>50</v>
      </c>
      <c r="F7" s="10">
        <v>50</v>
      </c>
      <c r="G7" s="10"/>
      <c r="H7" s="10">
        <v>50</v>
      </c>
      <c r="I7" s="10"/>
      <c r="J7" s="4" t="s">
        <v>17</v>
      </c>
      <c r="K7" s="4"/>
      <c r="L7" s="25">
        <f>IFERROR(H7/F7,"")</f>
        <v>1</v>
      </c>
      <c r="M7" s="25"/>
      <c r="N7" s="4" t="s">
        <v>17</v>
      </c>
    </row>
    <row r="8" s="1" customFormat="1" ht="15.9" customHeight="1" spans="1:14">
      <c r="A8" s="12"/>
      <c r="B8" s="13"/>
      <c r="C8" s="14" t="s">
        <v>18</v>
      </c>
      <c r="D8" s="14"/>
      <c r="E8" s="10">
        <v>0</v>
      </c>
      <c r="F8" s="10">
        <v>0</v>
      </c>
      <c r="G8" s="10"/>
      <c r="H8" s="10">
        <v>0</v>
      </c>
      <c r="I8" s="10"/>
      <c r="J8" s="4" t="s">
        <v>17</v>
      </c>
      <c r="K8" s="4"/>
      <c r="L8" s="25">
        <v>0</v>
      </c>
      <c r="M8" s="25"/>
      <c r="N8" s="4" t="s">
        <v>17</v>
      </c>
    </row>
    <row r="9" s="1" customFormat="1" ht="15.9" customHeight="1" spans="1:14">
      <c r="A9" s="15"/>
      <c r="B9" s="15"/>
      <c r="C9" s="14" t="s">
        <v>19</v>
      </c>
      <c r="D9" s="14"/>
      <c r="E9" s="10">
        <v>0</v>
      </c>
      <c r="F9" s="10">
        <v>0</v>
      </c>
      <c r="G9" s="10"/>
      <c r="H9" s="10">
        <v>0</v>
      </c>
      <c r="I9" s="10"/>
      <c r="J9" s="4" t="s">
        <v>17</v>
      </c>
      <c r="K9" s="4"/>
      <c r="L9" s="25">
        <v>0</v>
      </c>
      <c r="M9" s="25"/>
      <c r="N9" s="4" t="s">
        <v>17</v>
      </c>
    </row>
    <row r="10" s="1" customFormat="1" ht="15.9" customHeight="1" spans="1:14">
      <c r="A10" s="4" t="s">
        <v>20</v>
      </c>
      <c r="B10" s="4" t="s">
        <v>21</v>
      </c>
      <c r="C10" s="4"/>
      <c r="D10" s="4"/>
      <c r="E10" s="4"/>
      <c r="F10" s="4"/>
      <c r="G10" s="4"/>
      <c r="H10" s="4" t="s">
        <v>22</v>
      </c>
      <c r="I10" s="4"/>
      <c r="J10" s="4"/>
      <c r="K10" s="4"/>
      <c r="L10" s="4"/>
      <c r="M10" s="4"/>
      <c r="N10" s="4"/>
    </row>
    <row r="11" s="1" customFormat="1" ht="61" customHeight="1" spans="1:14">
      <c r="A11" s="4"/>
      <c r="B11" s="16" t="s">
        <v>215</v>
      </c>
      <c r="C11" s="16"/>
      <c r="D11" s="16"/>
      <c r="E11" s="16"/>
      <c r="F11" s="16"/>
      <c r="G11" s="16"/>
      <c r="H11" s="16" t="s">
        <v>124</v>
      </c>
      <c r="I11" s="16"/>
      <c r="J11" s="16"/>
      <c r="K11" s="16"/>
      <c r="L11" s="16"/>
      <c r="M11" s="16"/>
      <c r="N11" s="16"/>
    </row>
    <row r="12" s="1" customFormat="1" ht="15.9" customHeight="1" spans="1:14">
      <c r="A12" s="4" t="s">
        <v>25</v>
      </c>
      <c r="B12" s="4" t="s">
        <v>26</v>
      </c>
      <c r="C12" s="22" t="s">
        <v>27</v>
      </c>
      <c r="D12" s="4" t="s">
        <v>28</v>
      </c>
      <c r="E12" s="4"/>
      <c r="F12" s="4"/>
      <c r="G12" s="24" t="s">
        <v>29</v>
      </c>
      <c r="H12" s="4" t="s">
        <v>30</v>
      </c>
      <c r="I12" s="4" t="s">
        <v>12</v>
      </c>
      <c r="J12" s="4"/>
      <c r="K12" s="4" t="s">
        <v>14</v>
      </c>
      <c r="L12" s="4"/>
      <c r="M12" s="4" t="s">
        <v>31</v>
      </c>
      <c r="N12" s="4"/>
    </row>
    <row r="13" s="1" customFormat="1" ht="32.1" customHeight="1" spans="1:14">
      <c r="A13" s="4"/>
      <c r="B13" s="4"/>
      <c r="C13" s="22"/>
      <c r="D13" s="4"/>
      <c r="E13" s="4"/>
      <c r="F13" s="4"/>
      <c r="G13" s="24"/>
      <c r="H13" s="4"/>
      <c r="I13" s="4"/>
      <c r="J13" s="4"/>
      <c r="K13" s="4"/>
      <c r="L13" s="4"/>
      <c r="M13" s="4"/>
      <c r="N13" s="4"/>
    </row>
    <row r="14" s="1" customFormat="1" ht="23" customHeight="1" spans="1:14">
      <c r="A14" s="4"/>
      <c r="B14" s="17" t="s">
        <v>32</v>
      </c>
      <c r="C14" s="36" t="s">
        <v>33</v>
      </c>
      <c r="D14" s="37" t="s">
        <v>216</v>
      </c>
      <c r="E14" s="37"/>
      <c r="F14" s="37"/>
      <c r="G14" s="38" t="s">
        <v>217</v>
      </c>
      <c r="H14" s="38" t="s">
        <v>218</v>
      </c>
      <c r="I14" s="4">
        <v>8</v>
      </c>
      <c r="J14" s="4"/>
      <c r="K14" s="4">
        <v>8</v>
      </c>
      <c r="L14" s="4"/>
      <c r="M14" s="4" t="s">
        <v>36</v>
      </c>
      <c r="N14" s="4"/>
    </row>
    <row r="15" s="1" customFormat="1" ht="23" customHeight="1" spans="1:14">
      <c r="A15" s="4"/>
      <c r="B15" s="26"/>
      <c r="C15" s="39"/>
      <c r="D15" s="37" t="s">
        <v>219</v>
      </c>
      <c r="E15" s="37"/>
      <c r="F15" s="37"/>
      <c r="G15" s="38" t="s">
        <v>220</v>
      </c>
      <c r="H15" s="38" t="s">
        <v>221</v>
      </c>
      <c r="I15" s="4">
        <v>7</v>
      </c>
      <c r="J15" s="4"/>
      <c r="K15" s="4">
        <v>7</v>
      </c>
      <c r="L15" s="4"/>
      <c r="M15" s="4" t="s">
        <v>36</v>
      </c>
      <c r="N15" s="4"/>
    </row>
    <row r="16" s="1" customFormat="1" ht="23" customHeight="1" spans="1:14">
      <c r="A16" s="4"/>
      <c r="B16" s="26"/>
      <c r="C16" s="36" t="s">
        <v>37</v>
      </c>
      <c r="D16" s="37" t="s">
        <v>39</v>
      </c>
      <c r="E16" s="37"/>
      <c r="F16" s="37"/>
      <c r="G16" s="38" t="s">
        <v>103</v>
      </c>
      <c r="H16" s="38" t="s">
        <v>70</v>
      </c>
      <c r="I16" s="4">
        <v>7</v>
      </c>
      <c r="J16" s="4"/>
      <c r="K16" s="4">
        <v>7</v>
      </c>
      <c r="L16" s="4"/>
      <c r="M16" s="4" t="s">
        <v>36</v>
      </c>
      <c r="N16" s="4"/>
    </row>
    <row r="17" s="1" customFormat="1" ht="23" customHeight="1" spans="1:14">
      <c r="A17" s="4"/>
      <c r="B17" s="26"/>
      <c r="C17" s="39"/>
      <c r="D17" s="37" t="s">
        <v>222</v>
      </c>
      <c r="E17" s="37"/>
      <c r="F17" s="37"/>
      <c r="G17" s="38" t="s">
        <v>103</v>
      </c>
      <c r="H17" s="38" t="s">
        <v>70</v>
      </c>
      <c r="I17" s="4">
        <v>7</v>
      </c>
      <c r="J17" s="4"/>
      <c r="K17" s="4">
        <v>7</v>
      </c>
      <c r="L17" s="4"/>
      <c r="M17" s="4" t="s">
        <v>36</v>
      </c>
      <c r="N17" s="4"/>
    </row>
    <row r="18" s="1" customFormat="1" ht="23" customHeight="1" spans="1:14">
      <c r="A18" s="4"/>
      <c r="B18" s="26"/>
      <c r="C18" s="36" t="s">
        <v>40</v>
      </c>
      <c r="D18" s="37" t="s">
        <v>223</v>
      </c>
      <c r="E18" s="37"/>
      <c r="F18" s="37"/>
      <c r="G18" s="38" t="s">
        <v>224</v>
      </c>
      <c r="H18" s="38" t="s">
        <v>224</v>
      </c>
      <c r="I18" s="4">
        <v>7</v>
      </c>
      <c r="J18" s="4"/>
      <c r="K18" s="4">
        <v>7</v>
      </c>
      <c r="L18" s="4"/>
      <c r="M18" s="4" t="s">
        <v>36</v>
      </c>
      <c r="N18" s="4"/>
    </row>
    <row r="19" s="1" customFormat="1" ht="23" customHeight="1" spans="1:14">
      <c r="A19" s="4"/>
      <c r="B19" s="26"/>
      <c r="C19" s="39"/>
      <c r="D19" s="37" t="s">
        <v>108</v>
      </c>
      <c r="E19" s="37"/>
      <c r="F19" s="37"/>
      <c r="G19" s="38" t="s">
        <v>103</v>
      </c>
      <c r="H19" s="38" t="s">
        <v>70</v>
      </c>
      <c r="I19" s="4">
        <v>7</v>
      </c>
      <c r="J19" s="4"/>
      <c r="K19" s="4">
        <v>7</v>
      </c>
      <c r="L19" s="4"/>
      <c r="M19" s="4" t="s">
        <v>36</v>
      </c>
      <c r="N19" s="4"/>
    </row>
    <row r="20" s="1" customFormat="1" ht="23" customHeight="1" spans="1:14">
      <c r="A20" s="4"/>
      <c r="B20" s="27"/>
      <c r="C20" s="40" t="s">
        <v>45</v>
      </c>
      <c r="D20" s="37" t="s">
        <v>225</v>
      </c>
      <c r="E20" s="37"/>
      <c r="F20" s="37"/>
      <c r="G20" s="38" t="s">
        <v>226</v>
      </c>
      <c r="H20" s="38" t="s">
        <v>227</v>
      </c>
      <c r="I20" s="4">
        <v>7</v>
      </c>
      <c r="J20" s="4"/>
      <c r="K20" s="4">
        <v>7</v>
      </c>
      <c r="L20" s="4"/>
      <c r="M20" s="4" t="s">
        <v>36</v>
      </c>
      <c r="N20" s="4"/>
    </row>
    <row r="21" s="1" customFormat="1" ht="23" customHeight="1" spans="1:14">
      <c r="A21" s="4"/>
      <c r="B21" s="17" t="s">
        <v>49</v>
      </c>
      <c r="C21" s="36" t="s">
        <v>50</v>
      </c>
      <c r="D21" s="37" t="s">
        <v>115</v>
      </c>
      <c r="E21" s="37"/>
      <c r="F21" s="37"/>
      <c r="G21" s="38" t="s">
        <v>116</v>
      </c>
      <c r="H21" s="38" t="s">
        <v>119</v>
      </c>
      <c r="I21" s="4">
        <v>10</v>
      </c>
      <c r="J21" s="4"/>
      <c r="K21" s="4">
        <v>9</v>
      </c>
      <c r="L21" s="4"/>
      <c r="M21" s="4" t="s">
        <v>36</v>
      </c>
      <c r="N21" s="4"/>
    </row>
    <row r="22" s="1" customFormat="1" ht="23" customHeight="1" spans="1:14">
      <c r="A22" s="4"/>
      <c r="B22" s="26"/>
      <c r="C22" s="39"/>
      <c r="D22" s="37" t="s">
        <v>228</v>
      </c>
      <c r="E22" s="37"/>
      <c r="F22" s="37"/>
      <c r="G22" s="38" t="s">
        <v>116</v>
      </c>
      <c r="H22" s="38" t="s">
        <v>70</v>
      </c>
      <c r="I22" s="4">
        <v>10</v>
      </c>
      <c r="J22" s="4"/>
      <c r="K22" s="4">
        <v>10</v>
      </c>
      <c r="L22" s="4"/>
      <c r="M22" s="4" t="s">
        <v>36</v>
      </c>
      <c r="N22" s="4"/>
    </row>
    <row r="23" s="1" customFormat="1" ht="23" customHeight="1" spans="1:14">
      <c r="A23" s="4"/>
      <c r="B23" s="27"/>
      <c r="C23" s="40" t="s">
        <v>56</v>
      </c>
      <c r="D23" s="37" t="s">
        <v>229</v>
      </c>
      <c r="E23" s="37"/>
      <c r="F23" s="37"/>
      <c r="G23" s="38" t="s">
        <v>230</v>
      </c>
      <c r="H23" s="38" t="s">
        <v>231</v>
      </c>
      <c r="I23" s="4">
        <v>10</v>
      </c>
      <c r="J23" s="4"/>
      <c r="K23" s="4">
        <v>10</v>
      </c>
      <c r="L23" s="4"/>
      <c r="M23" s="4" t="s">
        <v>36</v>
      </c>
      <c r="N23" s="4"/>
    </row>
    <row r="24" s="1" customFormat="1" ht="23" customHeight="1" spans="1:14">
      <c r="A24" s="4"/>
      <c r="B24" s="41" t="s">
        <v>120</v>
      </c>
      <c r="C24" s="40" t="s">
        <v>60</v>
      </c>
      <c r="D24" s="37" t="s">
        <v>93</v>
      </c>
      <c r="E24" s="37"/>
      <c r="F24" s="37"/>
      <c r="G24" s="38" t="s">
        <v>93</v>
      </c>
      <c r="H24" s="38" t="s">
        <v>121</v>
      </c>
      <c r="I24" s="4">
        <v>10</v>
      </c>
      <c r="J24" s="4"/>
      <c r="K24" s="4">
        <v>10</v>
      </c>
      <c r="L24" s="4"/>
      <c r="M24" s="4" t="s">
        <v>36</v>
      </c>
      <c r="N24" s="4"/>
    </row>
    <row r="25" s="1" customFormat="1" ht="15.9" customHeight="1" spans="1:14">
      <c r="A25" s="28" t="s">
        <v>63</v>
      </c>
      <c r="B25" s="28"/>
      <c r="C25" s="28"/>
      <c r="D25" s="29"/>
      <c r="E25" s="29"/>
      <c r="F25" s="29"/>
      <c r="G25" s="28"/>
      <c r="H25" s="28"/>
      <c r="I25" s="28">
        <f>SUM(I14:J24)+J6</f>
        <v>100</v>
      </c>
      <c r="J25" s="28"/>
      <c r="K25" s="4">
        <v>99</v>
      </c>
      <c r="L25" s="4"/>
      <c r="M25" s="15"/>
      <c r="N25" s="15"/>
    </row>
  </sheetData>
  <mergeCells count="103">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A10:A11"/>
    <mergeCell ref="A12:A24"/>
    <mergeCell ref="B12:B13"/>
    <mergeCell ref="B14:B20"/>
    <mergeCell ref="B21:B23"/>
    <mergeCell ref="C12:C13"/>
    <mergeCell ref="C14:C15"/>
    <mergeCell ref="C16:C17"/>
    <mergeCell ref="C18:C19"/>
    <mergeCell ref="C21:C22"/>
    <mergeCell ref="G12:G13"/>
    <mergeCell ref="H12:H13"/>
    <mergeCell ref="A5:B8"/>
    <mergeCell ref="D12:F13"/>
    <mergeCell ref="I12:J13"/>
    <mergeCell ref="K12:L13"/>
    <mergeCell ref="M12:N13"/>
  </mergeCells>
  <dataValidations count="3">
    <dataValidation type="list" allowBlank="1" showInputMessage="1" showErrorMessage="1" sqref="B24">
      <formula1>"服务对象满意度指标"</formula1>
    </dataValidation>
    <dataValidation type="list" allowBlank="1" showInputMessage="1" showErrorMessage="1" sqref="C21:C23">
      <formula1>"经济效益指标,社会效益指标,生态效益指标,可持续影响指标"</formula1>
    </dataValidation>
    <dataValidation type="list" allowBlank="1" showInputMessage="1" showErrorMessage="1" sqref="C14:C20">
      <formula1>"数量指标,质量指标,时效指标,成本指标"</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2020年阿图什市人居环境整治项目</vt:lpstr>
      <vt:lpstr>2020年村级防疫员动物防疫补助金</vt:lpstr>
      <vt:lpstr>2020年村级防疫员劳务报酬(4-12月)</vt:lpstr>
      <vt:lpstr>阿图什市哈拉峻乡昂额孜村等六个村土地拆旧复垦复绿建设项目</vt:lpstr>
      <vt:lpstr>阿图什市哈拉峻乡集中点连成片绿化和美化和8个村私搭乱建拆除平整</vt:lpstr>
      <vt:lpstr>村级运转经费</vt:lpstr>
      <vt:lpstr>哈拉峻乡畜牧兽医站防疫工作经费</vt:lpstr>
      <vt:lpstr>财政所规范化财政所工作经费、内网费</vt:lpstr>
      <vt:lpstr>哈拉峻乡城乡建设用地增减挂钩路灯采购项目</vt:lpstr>
      <vt:lpstr>业务工作经费</vt:lpstr>
      <vt:lpstr>畜牧兽医站聘用人员劳动报酬补助及技术服务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2021-09-28T14:02:40Z</dcterms:created>
  <dcterms:modified xsi:type="dcterms:W3CDTF">2021-09-28T14:06:09Z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