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05" firstSheet="2" activeTab="11"/>
  </bookViews>
  <sheets>
    <sheet name="阿图什市阿湖乡2020年度水库移民直补资金" sheetId="1" r:id="rId1"/>
    <sheet name="2020年耕地地力保护补贴资金" sheetId="2" r:id="rId2"/>
    <sheet name="阿图什市阿湖乡农村安居工程补助资金" sheetId="3" r:id="rId3"/>
    <sheet name="阿图什市阿湖乡光明村新建村委会附属工程建设" sheetId="4" r:id="rId4"/>
    <sheet name="阿图什市阿湖乡前进村新建村委会附属工程建设项目" sheetId="5" r:id="rId5"/>
    <sheet name="阿图什市阿湖乡温室大棚提升改造项目" sheetId="6" r:id="rId6"/>
    <sheet name="阿湖乡异地搬迁点防风林小区养殖区绿化文化活动室周边硬化，就业创" sheetId="7" r:id="rId7"/>
    <sheet name="阿图什市阿湖乡政府业务工作经费" sheetId="8" r:id="rId8"/>
    <sheet name="阿湖乡2020年农村幸福大院" sheetId="9" r:id="rId9"/>
    <sheet name="阿图什市阿湖乡财政所工作经费、内网费" sheetId="10" r:id="rId10"/>
    <sheet name="阿图什市阿湖乡村级运转经费" sheetId="11" r:id="rId11"/>
    <sheet name="阿图什市阿湖乡中央水库移民扶持基金项目" sheetId="12" r:id="rId12"/>
  </sheets>
  <calcPr calcId="144525"/>
</workbook>
</file>

<file path=xl/sharedStrings.xml><?xml version="1.0" encoding="utf-8"?>
<sst xmlns="http://schemas.openxmlformats.org/spreadsheetml/2006/main" count="1025" uniqueCount="328">
  <si>
    <t>项目支出绩效自评表</t>
  </si>
  <si>
    <t>（2020年度）</t>
  </si>
  <si>
    <t>项目名称</t>
  </si>
  <si>
    <t>阿图什市阿湖乡2020年度水库移民直补资金</t>
  </si>
  <si>
    <t>主管部门</t>
  </si>
  <si>
    <t>阿图什市阿湖乡人民政府</t>
  </si>
  <si>
    <t>实施单位</t>
  </si>
  <si>
    <t>阿湖乡人民政府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</si>
  <si>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</si>
  <si>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</si>
  <si>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</si>
  <si>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</si>
  <si>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</si>
  <si>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</si>
  <si>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</si>
  <si>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</si>
  <si>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</si>
  <si>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</si>
  <si>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</si>
  <si>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</si>
  <si>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</si>
  <si>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</si>
  <si>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</si>
  <si>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阿湖乡大中型水库移民303人，标准：每人每年600元，通过发放后期扶持资金18.18万元，提升移民户生活质量，改善生活环境，提高移民收入。</t>
  </si>
  <si>
    <t>项目已实施完毕，项目资金已支付18.18万元。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</si>
  <si>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</si>
  <si>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</si>
  <si>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</si>
  <si>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</si>
  <si>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</si>
  <si>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</si>
  <si>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</si>
  <si>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</si>
  <si>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</si>
  <si>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享受直补资金人数</t>
  </si>
  <si>
    <t>303人</t>
  </si>
  <si>
    <t>质量指标</t>
  </si>
  <si>
    <t>资金使用合规率</t>
  </si>
  <si>
    <t>时效指标</t>
  </si>
  <si>
    <t>项目开始时间</t>
  </si>
  <si>
    <t>项目结束时间</t>
  </si>
  <si>
    <t>成本指标</t>
  </si>
  <si>
    <t>每人补助标准</t>
  </si>
  <si>
    <t>600元/年</t>
  </si>
  <si>
    <t>效益指标</t>
  </si>
  <si>
    <t>经济效益指标</t>
  </si>
  <si>
    <t>移民收入增长率</t>
  </si>
  <si>
    <t>≥9%</t>
  </si>
  <si>
    <t>社会效益指标</t>
  </si>
  <si>
    <t>提升移民户生活质量，改善生活环境</t>
  </si>
  <si>
    <t>效果明显</t>
  </si>
  <si>
    <t>生态效益指标</t>
  </si>
  <si>
    <t>可持续影响指标</t>
  </si>
  <si>
    <t>移民后期扶持时间</t>
  </si>
  <si>
    <t>≥20年</t>
  </si>
  <si>
    <t>20年</t>
  </si>
  <si>
    <t>满意度指标</t>
  </si>
  <si>
    <t>服务对象满意度指标</t>
  </si>
  <si>
    <t>移民满意度</t>
  </si>
  <si>
    <t>≥90%</t>
  </si>
  <si>
    <t>总分</t>
  </si>
  <si>
    <t>2020年耕地地力保护补贴资金</t>
  </si>
  <si>
    <t>阿湖乡财政所</t>
  </si>
  <si>
    <t>为了更好地保护耕地地力，并提高农牧民耕地地力保护意识。
2020年阿湖乡9个村耕地地力保护补贴资金发放656.06万元。
其中，冬小麦：面积是2.94万亩，标准：220元/亩，总金额：646.70万元；
春小麦：面积是0.0013万亩，标准：115元/亩，总金额：0.15万元；
玉米：面积是0.04万亩，标准：18元/亩，总金额：0.0.75万元；
苜蓿：面积是0.085万亩，标准：100元/亩，总金额：8.46万元；</t>
  </si>
  <si>
    <t>项目的实施涉及农作物种植面积近3万余亩，更好地保护了耕地地力，提高了农牧民耕地地力保护意识。</t>
  </si>
  <si>
    <t>苜蓿种植面积（亩）</t>
  </si>
  <si>
    <t>0.08万亩</t>
  </si>
  <si>
    <t>玉米种植面积（亩）</t>
  </si>
  <si>
    <t>0.04万亩</t>
  </si>
  <si>
    <t>春小麦种植面积（亩）</t>
  </si>
  <si>
    <t>0.0013万亩</t>
  </si>
  <si>
    <t>冬小麦种植面积（亩）</t>
  </si>
  <si>
    <t>2.94万亩</t>
  </si>
  <si>
    <t>100%</t>
  </si>
  <si>
    <t>2020-06-30</t>
  </si>
  <si>
    <t>项目起始时间</t>
  </si>
  <si>
    <t>2020-04-01</t>
  </si>
  <si>
    <t>苜蓿种植补贴标准</t>
  </si>
  <si>
    <t>100元/亩</t>
  </si>
  <si>
    <t>玉米种植补贴标准</t>
  </si>
  <si>
    <t>18元/亩</t>
  </si>
  <si>
    <t>春小麦种植补贴标准</t>
  </si>
  <si>
    <t>115元/亩</t>
  </si>
  <si>
    <t>冬小麦种植补贴标准</t>
  </si>
  <si>
    <t>220元/亩</t>
  </si>
  <si>
    <t>提高农牧民耕地地力保护意识</t>
  </si>
  <si>
    <t>有所提高</t>
  </si>
  <si>
    <t>项目可持续期限</t>
  </si>
  <si>
    <t>≥1年</t>
  </si>
  <si>
    <t>1年</t>
  </si>
  <si>
    <t>农牧民满意度</t>
  </si>
  <si>
    <t>≥95%</t>
  </si>
  <si>
    <t>阿图什市阿湖乡农村安居工程补助资金</t>
  </si>
  <si>
    <t>完成2020年富民安居工程补助资金113户，1万元/户，共113万元。通过危房改造，改善农户住房条件，保障住房安全。</t>
  </si>
  <si>
    <t>项目已实施完毕，项目资金已支付113万元。</t>
  </si>
  <si>
    <t>建房任务（户）</t>
  </si>
  <si>
    <t>113户</t>
  </si>
  <si>
    <t>补助覆盖率</t>
  </si>
  <si>
    <t>补助发放及时率</t>
  </si>
  <si>
    <t>项目周期</t>
  </si>
  <si>
    <t>2020年03月01日-2020年12月31日</t>
  </si>
  <si>
    <t>第一批补助标准（元/户）</t>
  </si>
  <si>
    <t>1万元/户</t>
  </si>
  <si>
    <t>改造后房屋人畜分离，卫生厕所等基本卫生条件有基本保障的比例</t>
  </si>
  <si>
    <t>改造后房屋在相当于本地区抗震设防烈度地震中无严重毁损的比例</t>
  </si>
  <si>
    <t>项目持续发挥作用的期限</t>
  </si>
  <si>
    <t>受益贫困人口满意度</t>
  </si>
  <si>
    <t>阿图什市阿湖乡光明村新建村委会附属工程建设</t>
  </si>
  <si>
    <t>在阿湖乡光明村村委会院内及门口地坪硬化700平方米,院内追加基础绿化设施电管网、上下水管网、门面房追加化普池,路沿石、路灯,追加给排水32个检查井、附属配套设施。</t>
  </si>
  <si>
    <t>通过项目的实施在阿湖乡光明村村委会院内及门口地坪硬化700平方米,院内追加基础绿化设施电管网、上下水管网、门面房追加化普池,路沿石、路灯,追加给排水32个检查井、附属配套设施，使得提高村民生活水平，为广大的人民群众创造有利的生产生活条件。</t>
  </si>
  <si>
    <t>道路硬化面积</t>
  </si>
  <si>
    <t>≥700平方米</t>
  </si>
  <si>
    <t>700平方米</t>
  </si>
  <si>
    <t>给水工程</t>
  </si>
  <si>
    <t>≥1000米</t>
  </si>
  <si>
    <t>1000米</t>
  </si>
  <si>
    <t>排水工程</t>
  </si>
  <si>
    <t>≥300米</t>
  </si>
  <si>
    <t>300米</t>
  </si>
  <si>
    <t>电路工程</t>
  </si>
  <si>
    <t>≥700米</t>
  </si>
  <si>
    <t>700米</t>
  </si>
  <si>
    <t>工程质量达标率</t>
  </si>
  <si>
    <t>工程验收合格率</t>
  </si>
  <si>
    <t>工程完工及时率</t>
  </si>
  <si>
    <t>2020年6月20日</t>
  </si>
  <si>
    <t>2020年8月01日</t>
  </si>
  <si>
    <t>道路硬化成本</t>
  </si>
  <si>
    <t>≤84万元</t>
  </si>
  <si>
    <t>84万元</t>
  </si>
  <si>
    <t>给水工程成本</t>
  </si>
  <si>
    <t>≤3.5万元</t>
  </si>
  <si>
    <t>3.5万元</t>
  </si>
  <si>
    <t>排水工程成本</t>
  </si>
  <si>
    <t>≤13万元</t>
  </si>
  <si>
    <t>13万元</t>
  </si>
  <si>
    <t>电路工程成本</t>
  </si>
  <si>
    <t>≤9.5万元</t>
  </si>
  <si>
    <t>9.5万元</t>
  </si>
  <si>
    <t>提高村民生活水平，为广大的人民群众创造有利的生产生活条件</t>
  </si>
  <si>
    <t>不断提高</t>
  </si>
  <si>
    <t>完善村委会基础设施，提高村委会办事效率</t>
  </si>
  <si>
    <t>项目持续发挥作用的年限</t>
  </si>
  <si>
    <t>≥10年</t>
  </si>
  <si>
    <t>10年</t>
  </si>
  <si>
    <t>公众满意度</t>
  </si>
  <si>
    <t>阿图什市阿湖乡前进村新建村委会附属工程建设项目</t>
  </si>
  <si>
    <t>对新建村委会院内及大门口的地坪进行硬化、设施电管网、上下水管网、新建化粪池一个、院内外路灯及路沿石、给排水16个检查井及相关配套设施。</t>
  </si>
  <si>
    <t>项目已实施完成，已支付71.90万元。</t>
  </si>
  <si>
    <t>前进村村委村委会新建化粪池数量</t>
  </si>
  <si>
    <t>1座</t>
  </si>
  <si>
    <t>无偏差</t>
  </si>
  <si>
    <t>前进村村委村委会新建给排水检查井数量</t>
  </si>
  <si>
    <t>16个</t>
  </si>
  <si>
    <t>前进村村委村委会新增路灯数量</t>
  </si>
  <si>
    <t>6个</t>
  </si>
  <si>
    <t>前进村村委村委会新建地坪硬化面积</t>
  </si>
  <si>
    <t>5800平方米</t>
  </si>
  <si>
    <t>2020年8月20日</t>
  </si>
  <si>
    <t>前进村村委村委会新建检查井成本</t>
  </si>
  <si>
    <t>500元/个</t>
  </si>
  <si>
    <t>前进村村委村委会采购路灯成本</t>
  </si>
  <si>
    <t>180元/个</t>
  </si>
  <si>
    <t>前进村村委村委会地坪硬化成本</t>
  </si>
  <si>
    <t>86元/平方米</t>
  </si>
  <si>
    <t>前进村新建化粪池成本新建化粪池成本</t>
  </si>
  <si>
    <t>1.50万元</t>
  </si>
  <si>
    <t>干部和公众满意度</t>
  </si>
  <si>
    <t>阿图什市阿湖乡温室大棚提升改造项目</t>
  </si>
  <si>
    <t>维修粉刷温室大棚墙体、345座入室门、开挖回填种植土、铺设给水管网绿化带3500平方，平整清理温室大棚周边垃圾3万平方米。</t>
  </si>
  <si>
    <t>项目已完成，资金由于资金支付手续问题只支付52万元。</t>
  </si>
  <si>
    <t>阿湖乡温室大棚绿化面积</t>
  </si>
  <si>
    <t>3500平方米</t>
  </si>
  <si>
    <t>维修加固大棚墙体面积</t>
  </si>
  <si>
    <t>4320平方米</t>
  </si>
  <si>
    <t>阿湖乡温室大棚维修回填种植清理数量</t>
  </si>
  <si>
    <t>435座</t>
  </si>
  <si>
    <t>阿湖乡温室大棚绿化成本</t>
  </si>
  <si>
    <t>≤5万元</t>
  </si>
  <si>
    <t>5万元</t>
  </si>
  <si>
    <t>维修加固大棚墙体成本</t>
  </si>
  <si>
    <t>≤57万元</t>
  </si>
  <si>
    <t>44万元</t>
  </si>
  <si>
    <t>保障材料不全（含审计报告）</t>
  </si>
  <si>
    <t>阿湖乡温室大棚维修回填种植清理成本</t>
  </si>
  <si>
    <t>≤3万元</t>
  </si>
  <si>
    <t>3万元</t>
  </si>
  <si>
    <t>增强温室对极低气温条件的应对能力</t>
  </si>
  <si>
    <t>有效增强</t>
  </si>
  <si>
    <t>提高温室保温性能</t>
  </si>
  <si>
    <t>有效提高</t>
  </si>
  <si>
    <t>阿湖乡异地搬迁点防风林小区养殖区绿化文化活动室周边硬化，就业创业基地停车棚建设项目</t>
  </si>
  <si>
    <t>新建阿湖乡易地搬迁点（阿尔赛小区）-温室大棚沿途0.7公里防风林带左侧防风林长700米*宽25米高1米开挖、回填17500立方（水库清淤土），右侧防风林700米*10米*1米植树开挖、回填7000立方（水库清淤土），铺设给水涵洞30米、分水闸2个、种植4-5公分速生杨树3000棵；阿尔赛小区、养殖区院内外绿化铺设给水管网2500米、种植草坪6000平方米；易地扶贫搬迁安置点文化活动室周边地面硬化1500平方米；阿湖乡就业创业基地安装220米铁艺停车棚、充电桩30个。</t>
  </si>
  <si>
    <t>项目已实施完毕，实际支付86.4万元</t>
  </si>
  <si>
    <t>阿湖乡就业创业基地安装停车棚数量</t>
  </si>
  <si>
    <t>2座</t>
  </si>
  <si>
    <t>阿湖乡易地搬迁点硬化面积</t>
  </si>
  <si>
    <t>1505平方米</t>
  </si>
  <si>
    <t>阿湖乡易地搬迁点绿化面积</t>
  </si>
  <si>
    <t>6000平方米</t>
  </si>
  <si>
    <t>阿湖乡易地搬迁点防风林开挖回填量</t>
  </si>
  <si>
    <t>24500立方米</t>
  </si>
  <si>
    <t>阿湖乡就业创业基地安装停车棚成成本</t>
  </si>
  <si>
    <t>≤12万元</t>
  </si>
  <si>
    <t>12万元</t>
  </si>
  <si>
    <t>阿湖乡易地搬迁点硬化成成本</t>
  </si>
  <si>
    <t>≤15万元</t>
  </si>
  <si>
    <t>15万元</t>
  </si>
  <si>
    <t>阿湖乡易地搬迁点防风林开挖回填成本</t>
  </si>
  <si>
    <t>≤93万元</t>
  </si>
  <si>
    <t>92万元</t>
  </si>
  <si>
    <t>阿湖乡易地搬迁点绿化成成本</t>
  </si>
  <si>
    <t>≤25万元</t>
  </si>
  <si>
    <t>25万元</t>
  </si>
  <si>
    <t>提高村民生活水平，改善村民生活环境</t>
  </si>
  <si>
    <t>完善易地搬迁点基础设施</t>
  </si>
  <si>
    <t>有效改善</t>
  </si>
  <si>
    <t>≥92%</t>
  </si>
  <si>
    <t>阿图什市阿湖乡政府业务工作经费</t>
  </si>
  <si>
    <t>阿湖乡政府</t>
  </si>
  <si>
    <t>有利于阿湖乡政府各项业务的正常开展，对相关工作人员的日常工作有着极其重要的作用，2020年度业务工作经费涉及3项工作：会议开展5次，采购办公设备20种，职工食堂补助，计划60名职工就餐，工作经费下发率达到100%，受益人群满意度达到90%以上。</t>
  </si>
  <si>
    <t>项目已完成，实际支付39.95万元</t>
  </si>
  <si>
    <t>食堂就餐人数</t>
  </si>
  <si>
    <t>≥60人</t>
  </si>
  <si>
    <t>60人</t>
  </si>
  <si>
    <t>开展会议次数</t>
  </si>
  <si>
    <t>≥5次</t>
  </si>
  <si>
    <t>6次</t>
  </si>
  <si>
    <t>采购办公设备批次</t>
  </si>
  <si>
    <t>8次</t>
  </si>
  <si>
    <t>设备验收合格率</t>
  </si>
  <si>
    <t>项目开始时间及完成时间　</t>
  </si>
  <si>
    <t>2020年1月1日至2020年12月31日</t>
  </si>
  <si>
    <t>职工食堂补助经费</t>
  </si>
  <si>
    <t>10.00万元</t>
  </si>
  <si>
    <t>办公设备采购费用</t>
  </si>
  <si>
    <t>48.00万元</t>
  </si>
  <si>
    <t>28.00万元</t>
  </si>
  <si>
    <t>开展会议费用</t>
  </si>
  <si>
    <t>2.00万元</t>
  </si>
  <si>
    <t>1.00万元</t>
  </si>
  <si>
    <t>对财政所办公起重要支撑作用</t>
  </si>
  <si>
    <t>保障各项工作正常有序开展</t>
  </si>
  <si>
    <t>有效保障</t>
  </si>
  <si>
    <t>项目单位组织架构完整，人员定编健全</t>
  </si>
  <si>
    <t>保证项目实施的可持续性</t>
  </si>
  <si>
    <t>项目持续期限</t>
  </si>
  <si>
    <t>工作人员满意度</t>
  </si>
  <si>
    <t>阿湖乡2020年农村幸福大院</t>
  </si>
  <si>
    <t>新建农村幸福大院一座，总建筑面积2000㎡，砖混结构，地上一层，建设50个标准化房间，配备食堂、卫生室、活动室、值班室、办公用房、休闲娱乐场地及庭院绿化等附属设施。</t>
  </si>
  <si>
    <t>项目已完成，项目总额488.85万元，财政拨款450万元，实际支付450万元，未支付38.85万元，财政拨付后付清。</t>
  </si>
  <si>
    <t>建设标准化房间数量</t>
  </si>
  <si>
    <t>=50个</t>
  </si>
  <si>
    <t>50个</t>
  </si>
  <si>
    <t>总建筑面积</t>
  </si>
  <si>
    <t>=2000平方米</t>
  </si>
  <si>
    <t>2000平方米</t>
  </si>
  <si>
    <t>建筑结构</t>
  </si>
  <si>
    <t>砖混结构</t>
  </si>
  <si>
    <t>项目完成及时率</t>
  </si>
  <si>
    <t>=100%</t>
  </si>
  <si>
    <t>2020年8月21日</t>
  </si>
  <si>
    <t>2020年6月23日</t>
  </si>
  <si>
    <t>建筑总成本</t>
  </si>
  <si>
    <t>≤2444.25元/平方米</t>
  </si>
  <si>
    <t>2444.25元/平方米</t>
  </si>
  <si>
    <t>改善“五保”对象，孤寡老人，社会代养人员的生活条件</t>
  </si>
  <si>
    <t>≥50年</t>
  </si>
  <si>
    <t>50年</t>
  </si>
  <si>
    <t>社会代养人员满意度</t>
  </si>
  <si>
    <t>孤寡老人满意度</t>
  </si>
  <si>
    <t>“五保”对象满意度</t>
  </si>
  <si>
    <t>阿图什市阿湖乡财政所工作经费、内网费</t>
  </si>
  <si>
    <t>阿图什市阿湖乡财政所</t>
  </si>
  <si>
    <t>有利于阿湖乡政府各项业务的正常开展，保障内网正常运行，提高工作效率，2020年度业务工作经费用于采购办公用品6次，内网费用用于1个专用网络，工作人员满意度达到90%以上。</t>
  </si>
  <si>
    <t>项目已完成，项目实际支付1.75万元。</t>
  </si>
  <si>
    <t>采购办公用品次数</t>
  </si>
  <si>
    <t>≥6次</t>
  </si>
  <si>
    <t>7次</t>
  </si>
  <si>
    <t>财政所专用网络数量</t>
  </si>
  <si>
    <t>1个</t>
  </si>
  <si>
    <t>办公用品质量合格率</t>
  </si>
  <si>
    <t>内网畅通率</t>
  </si>
  <si>
    <t>2020年1月1日</t>
  </si>
  <si>
    <t>2020年12月31日</t>
  </si>
  <si>
    <t>工作经费成本</t>
  </si>
  <si>
    <t>5.00万元</t>
  </si>
  <si>
    <t>3.73万元</t>
  </si>
  <si>
    <t>内网费成本</t>
  </si>
  <si>
    <t>0.48万元</t>
  </si>
  <si>
    <t>保障各项业务的正常开展</t>
  </si>
  <si>
    <t>保障财政所内网正常运行，提高工作效率</t>
  </si>
  <si>
    <t>得到提高</t>
  </si>
  <si>
    <t>阿图什市阿湖乡村级运转经费</t>
  </si>
  <si>
    <t>阿湖乡9个行政村</t>
  </si>
  <si>
    <t>保障各村日常工作正常运行，提高工作效率，对相关工作人员的日常工作有着极其重要的作用，2020年度村级运转经费涉及9个村，资金使用合规率达到100%，村级工作人员满意度达到90%以上。</t>
  </si>
  <si>
    <t>项目已完成，已形成支付103.5万元</t>
  </si>
  <si>
    <t>运转经费涉及行政村数量</t>
  </si>
  <si>
    <t>9个</t>
  </si>
  <si>
    <t>工作质量达标率</t>
  </si>
  <si>
    <t>项目起始时间及结束时间　</t>
  </si>
  <si>
    <t>村级运转经费</t>
  </si>
  <si>
    <t>135.00万元</t>
  </si>
  <si>
    <t>103.5万元</t>
  </si>
  <si>
    <t>保障材料没有及时准备，年底扎帐，来不及支出。2021年财政返还后支付完。</t>
  </si>
  <si>
    <t>村级运转经费发放标准</t>
  </si>
  <si>
    <t>15.00万元/村</t>
  </si>
  <si>
    <t>保障各村日常工作正常运行，提高工作效率</t>
  </si>
  <si>
    <t>效果显著　</t>
  </si>
  <si>
    <t>项目单位人员定岗定编</t>
  </si>
  <si>
    <t>较为健全</t>
  </si>
  <si>
    <t>村级工作人员满意度</t>
  </si>
  <si>
    <t>阿图什市阿湖乡中央水库移民扶持基金项目</t>
  </si>
  <si>
    <t>阿湖乡建设美丽家园建设项目经营主体为阿湖乡100户水库移民户，通过对移民户实施棚圈建设、购买家具、庭院建设等美化家园建设项目，提升移民户生产生活质量，改善生活环境，提高移民收入。</t>
  </si>
  <si>
    <t>项目已实施完毕，项目资金已支付70万元。</t>
  </si>
  <si>
    <t>收益资金移民户数</t>
  </si>
  <si>
    <t>100户</t>
  </si>
  <si>
    <t>避险解困移民人数</t>
  </si>
  <si>
    <t>收益资金移民人数</t>
  </si>
  <si>
    <t>项目验收合格率</t>
  </si>
  <si>
    <t>项目结时间束</t>
  </si>
  <si>
    <t>项目预算控制数</t>
  </si>
  <si>
    <t>=70万元</t>
  </si>
  <si>
    <t>每户补助标准</t>
  </si>
  <si>
    <t>=7000元</t>
  </si>
  <si>
    <t>巩固贫困移民人数</t>
  </si>
  <si>
    <t>215人</t>
  </si>
  <si>
    <t>提升移民户生产生活质量，改善生活环境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</si>
</sst>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#,##0.00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6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26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8" fillId="3" borderId="22" applyNumberFormat="0" applyAlignment="0" applyProtection="0">
      <alignment vertical="center"/>
    </xf>
    <xf numFmtId="0" fontId="15" fillId="3" borderId="25" applyNumberFormat="0" applyAlignment="0" applyProtection="0">
      <alignment vertical="center"/>
    </xf>
    <xf numFmtId="0" fontId="24" fillId="17" borderId="29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7" fillId="0" borderId="0"/>
  </cellStyleXfs>
  <cellXfs count="87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8" xfId="49" applyFont="1" applyFill="1" applyBorder="1" applyAlignment="1">
      <alignment horizontal="left" vertical="center" wrapText="1"/>
    </xf>
    <xf numFmtId="0" fontId="3" fillId="0" borderId="9" xfId="49" applyFont="1" applyFill="1" applyBorder="1" applyAlignment="1">
      <alignment horizontal="left" vertical="center" wrapText="1"/>
    </xf>
    <xf numFmtId="0" fontId="3" fillId="0" borderId="10" xfId="49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9" fontId="3" fillId="0" borderId="1" xfId="49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76" fontId="2" fillId="2" borderId="1" xfId="1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9" fontId="6" fillId="2" borderId="0" xfId="0" applyNumberFormat="1" applyFont="1" applyFill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9" fontId="7" fillId="0" borderId="16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2" fillId="0" borderId="1" xfId="1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9" fontId="6" fillId="0" borderId="0" xfId="0" applyNumberFormat="1" applyFont="1" applyFill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workbookViewId="0">
      <selection activeCell="C3" sqref="C3:N3"/>
    </sheetView>
  </sheetViews>
  <sheetFormatPr defaultColWidth="9" defaultRowHeight="13.5"/>
  <cols>
    <col min="1" max="2" width="5.4" style="1" customWidth="1"/>
    <col min="3" max="3" width="9.4" style="1" customWidth="1"/>
    <col min="4" max="4" width="7.4" style="1" customWidth="1"/>
    <col min="5" max="5" width="12.2" style="1" customWidth="1"/>
    <col min="6" max="6" width="5.9" style="1" customWidth="1"/>
    <col min="7" max="8" width="14.2" style="1" customWidth="1"/>
    <col min="9" max="9" width="4.7" style="1" customWidth="1"/>
    <col min="10" max="10" width="5.9" style="1" customWidth="1"/>
    <col min="11" max="11" width="3.9" style="1" customWidth="1"/>
    <col min="12" max="13" width="4.3" style="1" customWidth="1"/>
    <col min="14" max="14" width="6.7" style="1" customWidth="1"/>
    <col min="15" max="15" width="48.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8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8"/>
    </row>
    <row r="3" s="1" customFormat="1" ht="15.85" customHeight="1" spans="1:15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9"/>
    </row>
    <row r="4" s="1" customFormat="1" ht="15.85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9"/>
    </row>
    <row r="5" s="1" customFormat="1" ht="15.85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9"/>
    </row>
    <row r="6" s="1" customFormat="1" ht="15.85" customHeight="1" spans="1:15">
      <c r="A6" s="7"/>
      <c r="B6" s="8"/>
      <c r="C6" s="9" t="s">
        <v>15</v>
      </c>
      <c r="D6" s="9"/>
      <c r="E6" s="10">
        <f t="shared" ref="E6:H6" si="0">E7+E8+E9</f>
        <v>18.18</v>
      </c>
      <c r="F6" s="10">
        <f t="shared" si="0"/>
        <v>18.18</v>
      </c>
      <c r="G6" s="10"/>
      <c r="H6" s="10">
        <f t="shared" si="0"/>
        <v>18.18</v>
      </c>
      <c r="I6" s="10"/>
      <c r="J6" s="4">
        <v>10</v>
      </c>
      <c r="K6" s="4"/>
      <c r="L6" s="30">
        <f t="shared" ref="L6:L9" si="1">IFERROR(H6/F6,"")</f>
        <v>1</v>
      </c>
      <c r="M6" s="30"/>
      <c r="N6" s="4">
        <f>IFERROR(L6*J6,"")</f>
        <v>10</v>
      </c>
      <c r="O6" s="31"/>
    </row>
    <row r="7" s="1" customFormat="1" ht="15.85" customHeight="1" spans="1:15">
      <c r="A7" s="7"/>
      <c r="B7" s="8"/>
      <c r="C7" s="4" t="s">
        <v>16</v>
      </c>
      <c r="D7" s="4"/>
      <c r="E7" s="10">
        <v>18.18</v>
      </c>
      <c r="F7" s="10">
        <v>18.18</v>
      </c>
      <c r="G7" s="10"/>
      <c r="H7" s="10">
        <v>18.18</v>
      </c>
      <c r="I7" s="10"/>
      <c r="J7" s="4" t="s">
        <v>17</v>
      </c>
      <c r="K7" s="4"/>
      <c r="L7" s="30">
        <f t="shared" si="1"/>
        <v>1</v>
      </c>
      <c r="M7" s="30"/>
      <c r="N7" s="4" t="s">
        <v>17</v>
      </c>
      <c r="O7" s="31"/>
    </row>
    <row r="8" s="1" customFormat="1" ht="15.85" customHeight="1" spans="1:15">
      <c r="A8" s="11"/>
      <c r="B8" s="12"/>
      <c r="C8" s="13" t="s">
        <v>18</v>
      </c>
      <c r="D8" s="13"/>
      <c r="E8" s="10"/>
      <c r="F8" s="10"/>
      <c r="G8" s="10"/>
      <c r="H8" s="10"/>
      <c r="I8" s="10"/>
      <c r="J8" s="4" t="s">
        <v>17</v>
      </c>
      <c r="K8" s="4"/>
      <c r="L8" s="30" t="str">
        <f t="shared" si="1"/>
        <v/>
      </c>
      <c r="M8" s="30"/>
      <c r="N8" s="4" t="s">
        <v>17</v>
      </c>
      <c r="O8" s="31"/>
    </row>
    <row r="9" s="1" customFormat="1" ht="15.85" customHeight="1" spans="1:15">
      <c r="A9" s="14"/>
      <c r="B9" s="14"/>
      <c r="C9" s="13" t="s">
        <v>19</v>
      </c>
      <c r="D9" s="13"/>
      <c r="E9" s="10"/>
      <c r="F9" s="10"/>
      <c r="G9" s="10"/>
      <c r="H9" s="10"/>
      <c r="I9" s="10"/>
      <c r="J9" s="4" t="s">
        <v>17</v>
      </c>
      <c r="K9" s="4"/>
      <c r="L9" s="30" t="str">
        <f t="shared" si="1"/>
        <v/>
      </c>
      <c r="M9" s="30"/>
      <c r="N9" s="4" t="s">
        <v>17</v>
      </c>
      <c r="O9" s="31"/>
    </row>
    <row r="10" s="1" customFormat="1" ht="15.85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9"/>
    </row>
    <row r="11" s="1" customFormat="1" ht="61" customHeight="1" spans="1:15">
      <c r="A11" s="4"/>
      <c r="B11" s="15" t="s">
        <v>23</v>
      </c>
      <c r="C11" s="15"/>
      <c r="D11" s="15"/>
      <c r="E11" s="15"/>
      <c r="F11" s="15"/>
      <c r="G11" s="15"/>
      <c r="H11" s="15" t="s">
        <v>24</v>
      </c>
      <c r="I11" s="15"/>
      <c r="J11" s="15"/>
      <c r="K11" s="15"/>
      <c r="L11" s="15"/>
      <c r="M11" s="15"/>
      <c r="N11" s="15"/>
      <c r="O11" s="32"/>
    </row>
    <row r="12" s="1" customFormat="1" ht="15.85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9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9"/>
    </row>
    <row r="14" s="1" customFormat="1" ht="25" customHeight="1" spans="1:15">
      <c r="A14" s="4"/>
      <c r="B14" s="4" t="s">
        <v>32</v>
      </c>
      <c r="C14" s="4" t="s">
        <v>33</v>
      </c>
      <c r="D14" s="16" t="s">
        <v>34</v>
      </c>
      <c r="E14" s="17"/>
      <c r="F14" s="18"/>
      <c r="G14" s="19" t="s">
        <v>35</v>
      </c>
      <c r="H14" s="19" t="s">
        <v>35</v>
      </c>
      <c r="I14" s="4">
        <v>10</v>
      </c>
      <c r="J14" s="4"/>
      <c r="K14" s="4">
        <v>10</v>
      </c>
      <c r="L14" s="4"/>
      <c r="M14" s="4"/>
      <c r="N14" s="4"/>
      <c r="O14" s="29"/>
    </row>
    <row r="15" s="1" customFormat="1" ht="25" customHeight="1" spans="1:15">
      <c r="A15" s="4"/>
      <c r="B15" s="4"/>
      <c r="C15" s="4" t="s">
        <v>36</v>
      </c>
      <c r="D15" s="16" t="s">
        <v>37</v>
      </c>
      <c r="E15" s="17"/>
      <c r="F15" s="18"/>
      <c r="G15" s="20">
        <v>1</v>
      </c>
      <c r="H15" s="20">
        <v>1</v>
      </c>
      <c r="I15" s="4">
        <v>10</v>
      </c>
      <c r="J15" s="4"/>
      <c r="K15" s="4">
        <v>10</v>
      </c>
      <c r="L15" s="4"/>
      <c r="M15" s="4"/>
      <c r="N15" s="4"/>
      <c r="O15" s="29"/>
    </row>
    <row r="16" s="1" customFormat="1" ht="25" customHeight="1" spans="1:15">
      <c r="A16" s="4"/>
      <c r="B16" s="4"/>
      <c r="C16" s="4" t="s">
        <v>38</v>
      </c>
      <c r="D16" s="16" t="s">
        <v>39</v>
      </c>
      <c r="E16" s="17"/>
      <c r="F16" s="18"/>
      <c r="G16" s="21">
        <v>43983</v>
      </c>
      <c r="H16" s="21">
        <v>43983</v>
      </c>
      <c r="I16" s="4">
        <v>10</v>
      </c>
      <c r="J16" s="4"/>
      <c r="K16" s="4">
        <v>10</v>
      </c>
      <c r="L16" s="4"/>
      <c r="M16" s="4"/>
      <c r="N16" s="4"/>
      <c r="O16" s="29"/>
    </row>
    <row r="17" s="1" customFormat="1" ht="25" customHeight="1" spans="1:15">
      <c r="A17" s="4"/>
      <c r="B17" s="4"/>
      <c r="C17" s="4"/>
      <c r="D17" s="16" t="s">
        <v>40</v>
      </c>
      <c r="E17" s="17"/>
      <c r="F17" s="18"/>
      <c r="G17" s="21">
        <v>44012</v>
      </c>
      <c r="H17" s="21">
        <v>44012</v>
      </c>
      <c r="I17" s="4">
        <v>10</v>
      </c>
      <c r="J17" s="4"/>
      <c r="K17" s="4">
        <v>10</v>
      </c>
      <c r="L17" s="4"/>
      <c r="M17" s="4"/>
      <c r="N17" s="4"/>
      <c r="O17" s="29"/>
    </row>
    <row r="18" s="1" customFormat="1" ht="25" customHeight="1" spans="1:15">
      <c r="A18" s="4"/>
      <c r="B18" s="4"/>
      <c r="C18" s="22" t="s">
        <v>41</v>
      </c>
      <c r="D18" s="24" t="s">
        <v>42</v>
      </c>
      <c r="E18" s="24"/>
      <c r="F18" s="24"/>
      <c r="G18" s="25" t="s">
        <v>43</v>
      </c>
      <c r="H18" s="25" t="s">
        <v>43</v>
      </c>
      <c r="I18" s="4">
        <v>10</v>
      </c>
      <c r="J18" s="4"/>
      <c r="K18" s="4">
        <v>10</v>
      </c>
      <c r="L18" s="4"/>
      <c r="M18" s="4"/>
      <c r="N18" s="4"/>
      <c r="O18" s="33"/>
    </row>
    <row r="19" s="1" customFormat="1" ht="25" customHeight="1" spans="1:15">
      <c r="A19" s="4"/>
      <c r="B19" s="4" t="s">
        <v>44</v>
      </c>
      <c r="C19" s="4" t="s">
        <v>45</v>
      </c>
      <c r="D19" s="16" t="s">
        <v>46</v>
      </c>
      <c r="E19" s="17"/>
      <c r="F19" s="18"/>
      <c r="G19" s="19" t="s">
        <v>47</v>
      </c>
      <c r="H19" s="20">
        <v>0.09</v>
      </c>
      <c r="I19" s="4">
        <v>10</v>
      </c>
      <c r="J19" s="4"/>
      <c r="K19" s="4">
        <v>10</v>
      </c>
      <c r="L19" s="4"/>
      <c r="M19" s="4"/>
      <c r="N19" s="4"/>
      <c r="O19" s="29"/>
    </row>
    <row r="20" s="1" customFormat="1" ht="25" customHeight="1" spans="1:15">
      <c r="A20" s="4"/>
      <c r="B20" s="4"/>
      <c r="C20" s="4" t="s">
        <v>48</v>
      </c>
      <c r="D20" s="16" t="s">
        <v>49</v>
      </c>
      <c r="E20" s="17"/>
      <c r="F20" s="18"/>
      <c r="G20" s="19" t="s">
        <v>50</v>
      </c>
      <c r="H20" s="20">
        <v>1</v>
      </c>
      <c r="I20" s="4">
        <v>10</v>
      </c>
      <c r="J20" s="4"/>
      <c r="K20" s="4">
        <v>10</v>
      </c>
      <c r="L20" s="4"/>
      <c r="M20" s="4"/>
      <c r="N20" s="4"/>
      <c r="O20" s="29"/>
    </row>
    <row r="21" s="1" customFormat="1" ht="25" customHeight="1" spans="1:15">
      <c r="A21" s="4"/>
      <c r="B21" s="4"/>
      <c r="C21" s="4" t="s">
        <v>51</v>
      </c>
      <c r="D21" s="26"/>
      <c r="E21" s="26"/>
      <c r="F21" s="26"/>
      <c r="G21" s="4"/>
      <c r="H21" s="4"/>
      <c r="I21" s="4"/>
      <c r="J21" s="4"/>
      <c r="K21" s="4"/>
      <c r="L21" s="4"/>
      <c r="M21" s="4"/>
      <c r="N21" s="4"/>
      <c r="O21" s="29"/>
    </row>
    <row r="22" s="1" customFormat="1" ht="25" customHeight="1" spans="1:15">
      <c r="A22" s="4"/>
      <c r="B22" s="4"/>
      <c r="C22" s="4" t="s">
        <v>52</v>
      </c>
      <c r="D22" s="16" t="s">
        <v>53</v>
      </c>
      <c r="E22" s="17"/>
      <c r="F22" s="18"/>
      <c r="G22" s="19" t="s">
        <v>54</v>
      </c>
      <c r="H22" s="19" t="s">
        <v>55</v>
      </c>
      <c r="I22" s="4">
        <v>10</v>
      </c>
      <c r="J22" s="4"/>
      <c r="K22" s="4">
        <v>10</v>
      </c>
      <c r="L22" s="4"/>
      <c r="M22" s="4"/>
      <c r="N22" s="4"/>
      <c r="O22" s="29"/>
    </row>
    <row r="23" s="1" customFormat="1" ht="25" customHeight="1" spans="1:15">
      <c r="A23" s="4"/>
      <c r="B23" s="4" t="s">
        <v>56</v>
      </c>
      <c r="C23" s="4" t="s">
        <v>57</v>
      </c>
      <c r="D23" s="16" t="s">
        <v>58</v>
      </c>
      <c r="E23" s="17"/>
      <c r="F23" s="18"/>
      <c r="G23" s="19" t="s">
        <v>59</v>
      </c>
      <c r="H23" s="20">
        <v>0.9</v>
      </c>
      <c r="I23" s="4">
        <v>10</v>
      </c>
      <c r="J23" s="4"/>
      <c r="K23" s="4">
        <v>10</v>
      </c>
      <c r="L23" s="4"/>
      <c r="M23" s="4"/>
      <c r="N23" s="4"/>
      <c r="O23" s="29"/>
    </row>
    <row r="24" s="1" customFormat="1" ht="15.85" customHeight="1" spans="1:15">
      <c r="A24" s="27" t="s">
        <v>60</v>
      </c>
      <c r="B24" s="27"/>
      <c r="C24" s="27"/>
      <c r="D24" s="27"/>
      <c r="E24" s="27"/>
      <c r="F24" s="27"/>
      <c r="G24" s="27"/>
      <c r="H24" s="27"/>
      <c r="I24" s="27">
        <f>SUM(I14:J23)+J6</f>
        <v>100</v>
      </c>
      <c r="J24" s="27"/>
      <c r="K24" s="4">
        <v>100</v>
      </c>
      <c r="L24" s="4"/>
      <c r="M24" s="14"/>
      <c r="N24" s="14"/>
      <c r="O24" s="29"/>
    </row>
    <row r="25" s="1" customFormat="1" spans="15:15">
      <c r="O25" s="32"/>
    </row>
    <row r="26" s="1" customFormat="1" spans="15:15">
      <c r="O26" s="32"/>
    </row>
  </sheetData>
  <mergeCells count="9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A10:A11"/>
    <mergeCell ref="A12:A23"/>
    <mergeCell ref="B12:B13"/>
    <mergeCell ref="B14:B18"/>
    <mergeCell ref="B19:B22"/>
    <mergeCell ref="C12:C13"/>
    <mergeCell ref="C16:C17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selection activeCell="C3" sqref="C3:N3"/>
    </sheetView>
  </sheetViews>
  <sheetFormatPr defaultColWidth="9" defaultRowHeight="13.5"/>
  <cols>
    <col min="1" max="2" width="6.66666666666667" style="1" customWidth="1"/>
    <col min="3" max="3" width="11.3333333333333" style="1" customWidth="1"/>
    <col min="4" max="4" width="7.44166666666667" style="1" customWidth="1"/>
    <col min="5" max="5" width="11.3333333333333" style="1" customWidth="1"/>
    <col min="6" max="6" width="5.88333333333333" style="1" customWidth="1"/>
    <col min="7" max="7" width="16.3333333333333" style="1" customWidth="1"/>
    <col min="8" max="8" width="16.2166666666667" style="1" customWidth="1"/>
    <col min="9" max="9" width="4.66666666666667" style="1" customWidth="1"/>
    <col min="10" max="10" width="5.88333333333333" style="1" customWidth="1"/>
    <col min="11" max="11" width="3.88333333333333" style="1" customWidth="1"/>
    <col min="12" max="13" width="4.33333333333333" style="1" customWidth="1"/>
    <col min="14" max="14" width="6.66666666666667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8"/>
    </row>
    <row r="3" s="1" customFormat="1" ht="15.9" customHeight="1" spans="1:15">
      <c r="A3" s="4" t="s">
        <v>2</v>
      </c>
      <c r="B3" s="4"/>
      <c r="C3" s="4" t="s">
        <v>272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9"/>
    </row>
    <row r="4" s="1" customFormat="1" ht="15.9" customHeight="1" spans="1:15">
      <c r="A4" s="4" t="s">
        <v>4</v>
      </c>
      <c r="B4" s="4"/>
      <c r="C4" s="4" t="s">
        <v>273</v>
      </c>
      <c r="D4" s="4"/>
      <c r="E4" s="4"/>
      <c r="F4" s="4"/>
      <c r="G4" s="4"/>
      <c r="H4" s="4" t="s">
        <v>6</v>
      </c>
      <c r="I4" s="4"/>
      <c r="J4" s="4" t="s">
        <v>62</v>
      </c>
      <c r="K4" s="4"/>
      <c r="L4" s="4"/>
      <c r="M4" s="4"/>
      <c r="N4" s="4"/>
      <c r="O4" s="29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9"/>
    </row>
    <row r="6" s="1" customFormat="1" ht="15.9" customHeight="1" spans="1:15">
      <c r="A6" s="7"/>
      <c r="B6" s="8"/>
      <c r="C6" s="9" t="s">
        <v>15</v>
      </c>
      <c r="D6" s="9"/>
      <c r="E6" s="10">
        <f t="shared" ref="E6:H6" si="0">E7+E8+E9</f>
        <v>5.48</v>
      </c>
      <c r="F6" s="10">
        <f t="shared" si="0"/>
        <v>3.73</v>
      </c>
      <c r="G6" s="10"/>
      <c r="H6" s="10">
        <f t="shared" si="0"/>
        <v>1.75</v>
      </c>
      <c r="I6" s="10"/>
      <c r="J6" s="4">
        <v>10</v>
      </c>
      <c r="K6" s="4"/>
      <c r="L6" s="30">
        <f t="shared" ref="L6:L9" si="1">IFERROR(H6/F6,"")</f>
        <v>0.46916890080429</v>
      </c>
      <c r="M6" s="30"/>
      <c r="N6" s="4">
        <f>IFERROR(L6*J6,"")</f>
        <v>4.6916890080429</v>
      </c>
      <c r="O6" s="31"/>
    </row>
    <row r="7" s="1" customFormat="1" ht="15.9" customHeight="1" spans="1:15">
      <c r="A7" s="7"/>
      <c r="B7" s="8"/>
      <c r="C7" s="4" t="s">
        <v>16</v>
      </c>
      <c r="D7" s="4"/>
      <c r="E7" s="10">
        <v>5.48</v>
      </c>
      <c r="F7" s="10">
        <v>3.73</v>
      </c>
      <c r="G7" s="10"/>
      <c r="H7" s="10">
        <v>1.75</v>
      </c>
      <c r="I7" s="10"/>
      <c r="J7" s="4" t="s">
        <v>17</v>
      </c>
      <c r="K7" s="4"/>
      <c r="L7" s="30">
        <f t="shared" si="1"/>
        <v>0.46916890080429</v>
      </c>
      <c r="M7" s="30"/>
      <c r="N7" s="4" t="s">
        <v>17</v>
      </c>
      <c r="O7" s="31"/>
    </row>
    <row r="8" s="1" customFormat="1" ht="15.9" customHeight="1" spans="1:15">
      <c r="A8" s="11"/>
      <c r="B8" s="12"/>
      <c r="C8" s="13" t="s">
        <v>18</v>
      </c>
      <c r="D8" s="13"/>
      <c r="E8" s="10"/>
      <c r="F8" s="10"/>
      <c r="G8" s="10"/>
      <c r="H8" s="10"/>
      <c r="I8" s="10"/>
      <c r="J8" s="4" t="s">
        <v>17</v>
      </c>
      <c r="K8" s="4"/>
      <c r="L8" s="30" t="str">
        <f t="shared" si="1"/>
        <v/>
      </c>
      <c r="M8" s="30"/>
      <c r="N8" s="4" t="s">
        <v>17</v>
      </c>
      <c r="O8" s="31"/>
    </row>
    <row r="9" s="1" customFormat="1" ht="15.9" customHeight="1" spans="1:15">
      <c r="A9" s="14"/>
      <c r="B9" s="14"/>
      <c r="C9" s="13" t="s">
        <v>19</v>
      </c>
      <c r="D9" s="13"/>
      <c r="E9" s="10"/>
      <c r="F9" s="10"/>
      <c r="G9" s="10"/>
      <c r="H9" s="10"/>
      <c r="I9" s="10"/>
      <c r="J9" s="4" t="s">
        <v>17</v>
      </c>
      <c r="K9" s="4"/>
      <c r="L9" s="30" t="str">
        <f t="shared" si="1"/>
        <v/>
      </c>
      <c r="M9" s="30"/>
      <c r="N9" s="4" t="s">
        <v>17</v>
      </c>
      <c r="O9" s="31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9"/>
    </row>
    <row r="11" s="1" customFormat="1" ht="61" customHeight="1" spans="1:15">
      <c r="A11" s="4"/>
      <c r="B11" s="15" t="s">
        <v>274</v>
      </c>
      <c r="C11" s="15"/>
      <c r="D11" s="15"/>
      <c r="E11" s="15"/>
      <c r="F11" s="15"/>
      <c r="G11" s="15"/>
      <c r="H11" s="15" t="s">
        <v>275</v>
      </c>
      <c r="I11" s="15"/>
      <c r="J11" s="15"/>
      <c r="K11" s="15"/>
      <c r="L11" s="15"/>
      <c r="M11" s="15"/>
      <c r="N11" s="15"/>
      <c r="O11" s="32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9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9"/>
    </row>
    <row r="14" s="1" customFormat="1" ht="15.9" customHeight="1" spans="1:15">
      <c r="A14" s="4"/>
      <c r="B14" s="4" t="s">
        <v>32</v>
      </c>
      <c r="C14" s="4" t="s">
        <v>33</v>
      </c>
      <c r="D14" s="34" t="s">
        <v>276</v>
      </c>
      <c r="E14" s="35"/>
      <c r="F14" s="36"/>
      <c r="G14" s="37" t="s">
        <v>277</v>
      </c>
      <c r="H14" s="4" t="s">
        <v>278</v>
      </c>
      <c r="I14" s="4">
        <v>6.25</v>
      </c>
      <c r="J14" s="4"/>
      <c r="K14" s="4">
        <v>6.25</v>
      </c>
      <c r="L14" s="4"/>
      <c r="M14" s="4"/>
      <c r="N14" s="4"/>
      <c r="O14" s="29"/>
    </row>
    <row r="15" s="1" customFormat="1" ht="15.9" customHeight="1" spans="1:15">
      <c r="A15" s="4"/>
      <c r="B15" s="4"/>
      <c r="C15" s="4"/>
      <c r="D15" s="34" t="s">
        <v>279</v>
      </c>
      <c r="E15" s="35"/>
      <c r="F15" s="36"/>
      <c r="G15" s="37" t="s">
        <v>280</v>
      </c>
      <c r="H15" s="37" t="s">
        <v>280</v>
      </c>
      <c r="I15" s="4">
        <v>6.25</v>
      </c>
      <c r="J15" s="4"/>
      <c r="K15" s="4">
        <v>6.25</v>
      </c>
      <c r="L15" s="4"/>
      <c r="M15" s="4"/>
      <c r="N15" s="4"/>
      <c r="O15" s="29"/>
    </row>
    <row r="16" s="1" customFormat="1" ht="15.9" customHeight="1" spans="1:15">
      <c r="A16" s="4"/>
      <c r="B16" s="4"/>
      <c r="C16" s="4" t="s">
        <v>36</v>
      </c>
      <c r="D16" s="34" t="s">
        <v>281</v>
      </c>
      <c r="E16" s="35"/>
      <c r="F16" s="36"/>
      <c r="G16" s="38">
        <v>1</v>
      </c>
      <c r="H16" s="38">
        <v>1</v>
      </c>
      <c r="I16" s="4">
        <v>6.25</v>
      </c>
      <c r="J16" s="4"/>
      <c r="K16" s="4">
        <f t="shared" ref="K16:K19" si="2">IFERROR(H16/G16*I16,"")</f>
        <v>6.25</v>
      </c>
      <c r="L16" s="4"/>
      <c r="M16" s="4"/>
      <c r="N16" s="4"/>
      <c r="O16" s="29"/>
    </row>
    <row r="17" s="1" customFormat="1" ht="15.9" customHeight="1" spans="1:15">
      <c r="A17" s="4"/>
      <c r="B17" s="4"/>
      <c r="C17" s="4"/>
      <c r="D17" s="34" t="s">
        <v>282</v>
      </c>
      <c r="E17" s="35"/>
      <c r="F17" s="36"/>
      <c r="G17" s="37" t="s">
        <v>59</v>
      </c>
      <c r="H17" s="39">
        <v>0.9</v>
      </c>
      <c r="I17" s="4">
        <v>6.25</v>
      </c>
      <c r="J17" s="4"/>
      <c r="K17" s="4">
        <v>6.25</v>
      </c>
      <c r="L17" s="4"/>
      <c r="M17" s="4"/>
      <c r="N17" s="4"/>
      <c r="O17" s="29"/>
    </row>
    <row r="18" s="1" customFormat="1" ht="15.9" customHeight="1" spans="1:15">
      <c r="A18" s="4"/>
      <c r="B18" s="4"/>
      <c r="C18" s="4" t="s">
        <v>38</v>
      </c>
      <c r="D18" s="34" t="s">
        <v>39</v>
      </c>
      <c r="E18" s="35"/>
      <c r="F18" s="36"/>
      <c r="G18" s="37" t="s">
        <v>283</v>
      </c>
      <c r="H18" s="37" t="s">
        <v>283</v>
      </c>
      <c r="I18" s="4">
        <v>6.25</v>
      </c>
      <c r="J18" s="4"/>
      <c r="K18" s="4">
        <f t="shared" si="2"/>
        <v>6.25</v>
      </c>
      <c r="L18" s="4"/>
      <c r="M18" s="4"/>
      <c r="N18" s="4"/>
      <c r="O18" s="29"/>
    </row>
    <row r="19" s="1" customFormat="1" ht="15.9" customHeight="1" spans="1:15">
      <c r="A19" s="4"/>
      <c r="B19" s="4"/>
      <c r="C19" s="4"/>
      <c r="D19" s="34" t="s">
        <v>40</v>
      </c>
      <c r="E19" s="35"/>
      <c r="F19" s="36"/>
      <c r="G19" s="37" t="s">
        <v>284</v>
      </c>
      <c r="H19" s="37" t="s">
        <v>284</v>
      </c>
      <c r="I19" s="4">
        <v>6.25</v>
      </c>
      <c r="J19" s="4"/>
      <c r="K19" s="4">
        <f t="shared" si="2"/>
        <v>6.25</v>
      </c>
      <c r="L19" s="4"/>
      <c r="M19" s="4"/>
      <c r="N19" s="4"/>
      <c r="O19" s="29"/>
    </row>
    <row r="20" s="1" customFormat="1" ht="15.9" customHeight="1" spans="1:15">
      <c r="A20" s="4"/>
      <c r="B20" s="4"/>
      <c r="C20" s="4" t="s">
        <v>41</v>
      </c>
      <c r="D20" s="34" t="s">
        <v>285</v>
      </c>
      <c r="E20" s="35"/>
      <c r="F20" s="36"/>
      <c r="G20" s="37" t="s">
        <v>286</v>
      </c>
      <c r="H20" s="4" t="s">
        <v>287</v>
      </c>
      <c r="I20" s="4">
        <v>6.25</v>
      </c>
      <c r="J20" s="4"/>
      <c r="K20" s="4">
        <v>4.66</v>
      </c>
      <c r="L20" s="4"/>
      <c r="M20" s="4"/>
      <c r="N20" s="4"/>
      <c r="O20" s="33"/>
    </row>
    <row r="21" s="1" customFormat="1" ht="15.9" customHeight="1" spans="1:15">
      <c r="A21" s="4"/>
      <c r="B21" s="4"/>
      <c r="C21" s="4"/>
      <c r="D21" s="34" t="s">
        <v>288</v>
      </c>
      <c r="E21" s="35"/>
      <c r="F21" s="36"/>
      <c r="G21" s="37" t="s">
        <v>289</v>
      </c>
      <c r="H21" s="37" t="s">
        <v>289</v>
      </c>
      <c r="I21" s="4">
        <v>6.25</v>
      </c>
      <c r="J21" s="4"/>
      <c r="K21" s="4">
        <v>6.25</v>
      </c>
      <c r="L21" s="4"/>
      <c r="M21" s="4"/>
      <c r="N21" s="4"/>
      <c r="O21" s="29"/>
    </row>
    <row r="22" s="1" customFormat="1" ht="27.25" customHeight="1" spans="1:15">
      <c r="A22" s="4"/>
      <c r="B22" s="4" t="s">
        <v>44</v>
      </c>
      <c r="C22" s="4" t="s">
        <v>45</v>
      </c>
      <c r="D22" s="26"/>
      <c r="E22" s="26"/>
      <c r="F22" s="26"/>
      <c r="G22" s="4"/>
      <c r="H22" s="4"/>
      <c r="I22" s="4"/>
      <c r="J22" s="4"/>
      <c r="K22" s="4" t="str">
        <f>IFERROR(H22/G22*I22,"")</f>
        <v/>
      </c>
      <c r="L22" s="4"/>
      <c r="M22" s="4"/>
      <c r="N22" s="4"/>
      <c r="O22" s="29"/>
    </row>
    <row r="23" s="1" customFormat="1" ht="27.25" customHeight="1" spans="1:15">
      <c r="A23" s="4"/>
      <c r="B23" s="4"/>
      <c r="C23" s="4" t="s">
        <v>48</v>
      </c>
      <c r="D23" s="34" t="s">
        <v>290</v>
      </c>
      <c r="E23" s="35"/>
      <c r="F23" s="36"/>
      <c r="G23" s="37" t="s">
        <v>243</v>
      </c>
      <c r="H23" s="39">
        <v>1</v>
      </c>
      <c r="I23" s="4">
        <v>7.5</v>
      </c>
      <c r="J23" s="4"/>
      <c r="K23" s="4">
        <v>7.5</v>
      </c>
      <c r="L23" s="4"/>
      <c r="M23" s="4"/>
      <c r="N23" s="4"/>
      <c r="O23" s="29"/>
    </row>
    <row r="24" s="1" customFormat="1" ht="27.25" customHeight="1" spans="1:15">
      <c r="A24" s="4"/>
      <c r="B24" s="4"/>
      <c r="C24" s="4"/>
      <c r="D24" s="34" t="s">
        <v>291</v>
      </c>
      <c r="E24" s="35"/>
      <c r="F24" s="36"/>
      <c r="G24" s="37" t="s">
        <v>292</v>
      </c>
      <c r="H24" s="39">
        <v>1</v>
      </c>
      <c r="I24" s="4">
        <v>7.5</v>
      </c>
      <c r="J24" s="4"/>
      <c r="K24" s="4">
        <v>7.5</v>
      </c>
      <c r="L24" s="4"/>
      <c r="M24" s="4"/>
      <c r="N24" s="4"/>
      <c r="O24" s="29"/>
    </row>
    <row r="25" s="1" customFormat="1" ht="27.25" customHeight="1" spans="1:15">
      <c r="A25" s="4"/>
      <c r="B25" s="4"/>
      <c r="C25" s="4" t="s">
        <v>51</v>
      </c>
      <c r="D25" s="26"/>
      <c r="E25" s="26"/>
      <c r="F25" s="26"/>
      <c r="G25" s="4"/>
      <c r="H25" s="4"/>
      <c r="I25" s="4"/>
      <c r="J25" s="4"/>
      <c r="K25" s="4"/>
      <c r="L25" s="4"/>
      <c r="M25" s="4"/>
      <c r="N25" s="4"/>
      <c r="O25" s="29"/>
    </row>
    <row r="26" s="1" customFormat="1" ht="27.25" customHeight="1" spans="1:15">
      <c r="A26" s="4"/>
      <c r="B26" s="4"/>
      <c r="C26" s="4" t="s">
        <v>52</v>
      </c>
      <c r="D26" s="34" t="s">
        <v>244</v>
      </c>
      <c r="E26" s="35"/>
      <c r="F26" s="36"/>
      <c r="G26" s="37" t="s">
        <v>245</v>
      </c>
      <c r="H26" s="39">
        <v>1</v>
      </c>
      <c r="I26" s="4">
        <v>7.5</v>
      </c>
      <c r="J26" s="4"/>
      <c r="K26" s="4">
        <v>7.5</v>
      </c>
      <c r="L26" s="4"/>
      <c r="M26" s="4"/>
      <c r="N26" s="4"/>
      <c r="O26" s="29"/>
    </row>
    <row r="27" s="1" customFormat="1" ht="27.25" customHeight="1" spans="1:15">
      <c r="A27" s="4"/>
      <c r="B27" s="4"/>
      <c r="C27" s="4"/>
      <c r="D27" s="34" t="s">
        <v>246</v>
      </c>
      <c r="E27" s="35"/>
      <c r="F27" s="36"/>
      <c r="G27" s="37" t="s">
        <v>89</v>
      </c>
      <c r="H27" s="39">
        <v>1</v>
      </c>
      <c r="I27" s="4">
        <v>7.5</v>
      </c>
      <c r="J27" s="4"/>
      <c r="K27" s="4">
        <v>7.5</v>
      </c>
      <c r="L27" s="4"/>
      <c r="M27" s="4"/>
      <c r="N27" s="4"/>
      <c r="O27" s="29"/>
    </row>
    <row r="28" s="1" customFormat="1" ht="27.25" customHeight="1" spans="1:15">
      <c r="A28" s="4"/>
      <c r="B28" s="4" t="s">
        <v>56</v>
      </c>
      <c r="C28" s="4" t="s">
        <v>57</v>
      </c>
      <c r="D28" s="34" t="s">
        <v>247</v>
      </c>
      <c r="E28" s="35"/>
      <c r="F28" s="36"/>
      <c r="G28" s="37" t="s">
        <v>59</v>
      </c>
      <c r="H28" s="39">
        <v>0.9</v>
      </c>
      <c r="I28" s="4">
        <v>10</v>
      </c>
      <c r="J28" s="4"/>
      <c r="K28" s="4">
        <v>10</v>
      </c>
      <c r="L28" s="4"/>
      <c r="M28" s="4"/>
      <c r="N28" s="4"/>
      <c r="O28" s="29"/>
    </row>
    <row r="29" s="1" customFormat="1" ht="15.9" customHeight="1" spans="1:15">
      <c r="A29" s="27" t="s">
        <v>60</v>
      </c>
      <c r="B29" s="27"/>
      <c r="C29" s="27"/>
      <c r="D29" s="27"/>
      <c r="E29" s="27"/>
      <c r="F29" s="27"/>
      <c r="G29" s="27"/>
      <c r="H29" s="27"/>
      <c r="I29" s="27">
        <f>SUM(I14:J28)+J6</f>
        <v>100</v>
      </c>
      <c r="J29" s="27"/>
      <c r="K29" s="4">
        <v>93.1</v>
      </c>
      <c r="L29" s="4"/>
      <c r="M29" s="14"/>
      <c r="N29" s="14"/>
      <c r="O29" s="29"/>
    </row>
    <row r="30" s="1" customFormat="1" spans="15:15">
      <c r="O30" s="32"/>
    </row>
    <row r="31" s="1" customFormat="1" spans="15:15">
      <c r="O31" s="32"/>
    </row>
  </sheetData>
  <mergeCells count="122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29:H29"/>
    <mergeCell ref="I29:J29"/>
    <mergeCell ref="K29:L29"/>
    <mergeCell ref="M29:N29"/>
    <mergeCell ref="A10:A11"/>
    <mergeCell ref="A12:A28"/>
    <mergeCell ref="B12:B13"/>
    <mergeCell ref="B14:B21"/>
    <mergeCell ref="B22:B27"/>
    <mergeCell ref="C12:C13"/>
    <mergeCell ref="C14:C15"/>
    <mergeCell ref="C16:C17"/>
    <mergeCell ref="C18:C19"/>
    <mergeCell ref="C20:C21"/>
    <mergeCell ref="C23:C24"/>
    <mergeCell ref="C26:C27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C3" sqref="C3:N3"/>
    </sheetView>
  </sheetViews>
  <sheetFormatPr defaultColWidth="9" defaultRowHeight="13.5"/>
  <cols>
    <col min="1" max="2" width="5.10833333333333" style="1" customWidth="1"/>
    <col min="3" max="3" width="9.44166666666667" style="1" customWidth="1"/>
    <col min="4" max="4" width="7.44166666666667" style="1" customWidth="1"/>
    <col min="5" max="5" width="11.3333333333333" style="1" customWidth="1"/>
    <col min="6" max="6" width="5.88333333333333" style="1" customWidth="1"/>
    <col min="7" max="8" width="16.5583333333333" style="1" customWidth="1"/>
    <col min="9" max="9" width="4.66666666666667" style="1" customWidth="1"/>
    <col min="10" max="10" width="5.88333333333333" style="1" customWidth="1"/>
    <col min="11" max="11" width="3.88333333333333" style="1" customWidth="1"/>
    <col min="12" max="13" width="4.33333333333333" style="1" customWidth="1"/>
    <col min="14" max="14" width="6.66666666666667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8"/>
    </row>
    <row r="3" s="1" customFormat="1" ht="15.9" customHeight="1" spans="1:15">
      <c r="A3" s="4" t="s">
        <v>2</v>
      </c>
      <c r="B3" s="4"/>
      <c r="C3" s="4" t="s">
        <v>293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9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294</v>
      </c>
      <c r="K4" s="4"/>
      <c r="L4" s="4"/>
      <c r="M4" s="4"/>
      <c r="N4" s="4"/>
      <c r="O4" s="29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9"/>
    </row>
    <row r="6" s="1" customFormat="1" ht="15.9" customHeight="1" spans="1:15">
      <c r="A6" s="7"/>
      <c r="B6" s="8"/>
      <c r="C6" s="9" t="s">
        <v>15</v>
      </c>
      <c r="D6" s="9"/>
      <c r="E6" s="10">
        <f t="shared" ref="E6:H6" si="0">E7+E8+E9</f>
        <v>135</v>
      </c>
      <c r="F6" s="10">
        <f t="shared" si="0"/>
        <v>127.5</v>
      </c>
      <c r="G6" s="10"/>
      <c r="H6" s="10">
        <f t="shared" si="0"/>
        <v>103.5</v>
      </c>
      <c r="I6" s="10"/>
      <c r="J6" s="4">
        <v>10</v>
      </c>
      <c r="K6" s="4"/>
      <c r="L6" s="30">
        <f t="shared" ref="L6:L9" si="1">IFERROR(H6/F6,"")</f>
        <v>0.811764705882353</v>
      </c>
      <c r="M6" s="30"/>
      <c r="N6" s="4">
        <f>IFERROR(L6*J6,"")</f>
        <v>8.11764705882353</v>
      </c>
      <c r="O6" s="31"/>
    </row>
    <row r="7" s="1" customFormat="1" ht="15.9" customHeight="1" spans="1:15">
      <c r="A7" s="7"/>
      <c r="B7" s="8"/>
      <c r="C7" s="4" t="s">
        <v>16</v>
      </c>
      <c r="D7" s="4"/>
      <c r="E7" s="10">
        <v>135</v>
      </c>
      <c r="F7" s="10">
        <v>127.5</v>
      </c>
      <c r="G7" s="10"/>
      <c r="H7" s="10">
        <v>103.5</v>
      </c>
      <c r="I7" s="10"/>
      <c r="J7" s="4" t="s">
        <v>17</v>
      </c>
      <c r="K7" s="4"/>
      <c r="L7" s="30">
        <f t="shared" si="1"/>
        <v>0.811764705882353</v>
      </c>
      <c r="M7" s="30"/>
      <c r="N7" s="4" t="s">
        <v>17</v>
      </c>
      <c r="O7" s="31"/>
    </row>
    <row r="8" s="1" customFormat="1" ht="15.9" customHeight="1" spans="1:15">
      <c r="A8" s="11"/>
      <c r="B8" s="12"/>
      <c r="C8" s="13" t="s">
        <v>18</v>
      </c>
      <c r="D8" s="13"/>
      <c r="E8" s="10"/>
      <c r="F8" s="10"/>
      <c r="G8" s="10"/>
      <c r="H8" s="10"/>
      <c r="I8" s="10"/>
      <c r="J8" s="4" t="s">
        <v>17</v>
      </c>
      <c r="K8" s="4"/>
      <c r="L8" s="30" t="str">
        <f t="shared" si="1"/>
        <v/>
      </c>
      <c r="M8" s="30"/>
      <c r="N8" s="4" t="s">
        <v>17</v>
      </c>
      <c r="O8" s="31"/>
    </row>
    <row r="9" s="1" customFormat="1" ht="15.9" customHeight="1" spans="1:15">
      <c r="A9" s="14"/>
      <c r="B9" s="14"/>
      <c r="C9" s="13" t="s">
        <v>19</v>
      </c>
      <c r="D9" s="13"/>
      <c r="E9" s="10"/>
      <c r="F9" s="10"/>
      <c r="G9" s="10"/>
      <c r="H9" s="10"/>
      <c r="I9" s="10"/>
      <c r="J9" s="4" t="s">
        <v>17</v>
      </c>
      <c r="K9" s="4"/>
      <c r="L9" s="30" t="str">
        <f t="shared" si="1"/>
        <v/>
      </c>
      <c r="M9" s="30"/>
      <c r="N9" s="4" t="s">
        <v>17</v>
      </c>
      <c r="O9" s="31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9"/>
    </row>
    <row r="11" s="1" customFormat="1" ht="61" customHeight="1" spans="1:15">
      <c r="A11" s="4"/>
      <c r="B11" s="4" t="s">
        <v>295</v>
      </c>
      <c r="C11" s="4"/>
      <c r="D11" s="4"/>
      <c r="E11" s="4"/>
      <c r="F11" s="4"/>
      <c r="G11" s="4"/>
      <c r="H11" s="4" t="s">
        <v>296</v>
      </c>
      <c r="I11" s="4"/>
      <c r="J11" s="4"/>
      <c r="K11" s="4"/>
      <c r="L11" s="4"/>
      <c r="M11" s="4"/>
      <c r="N11" s="4"/>
      <c r="O11" s="32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9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9"/>
    </row>
    <row r="14" s="1" customFormat="1" ht="28.45" customHeight="1" spans="1:15">
      <c r="A14" s="4"/>
      <c r="B14" s="4" t="s">
        <v>32</v>
      </c>
      <c r="C14" s="4" t="s">
        <v>33</v>
      </c>
      <c r="D14" s="34" t="s">
        <v>297</v>
      </c>
      <c r="E14" s="35"/>
      <c r="F14" s="36"/>
      <c r="G14" s="37" t="s">
        <v>298</v>
      </c>
      <c r="H14" s="37" t="s">
        <v>298</v>
      </c>
      <c r="I14" s="4">
        <v>12.5</v>
      </c>
      <c r="J14" s="4"/>
      <c r="K14" s="4">
        <v>12.5</v>
      </c>
      <c r="L14" s="4"/>
      <c r="M14" s="4"/>
      <c r="N14" s="4"/>
      <c r="O14" s="29"/>
    </row>
    <row r="15" s="1" customFormat="1" ht="28.45" customHeight="1" spans="1:15">
      <c r="A15" s="4"/>
      <c r="B15" s="4"/>
      <c r="C15" s="4" t="s">
        <v>36</v>
      </c>
      <c r="D15" s="34" t="s">
        <v>299</v>
      </c>
      <c r="E15" s="35"/>
      <c r="F15" s="36"/>
      <c r="G15" s="38">
        <v>1</v>
      </c>
      <c r="H15" s="38">
        <v>1</v>
      </c>
      <c r="I15" s="4">
        <v>6.25</v>
      </c>
      <c r="J15" s="4"/>
      <c r="K15" s="4">
        <f t="shared" ref="K15:K20" si="2">IFERROR(H15/G15*I15,"")</f>
        <v>6.25</v>
      </c>
      <c r="L15" s="4"/>
      <c r="M15" s="4"/>
      <c r="N15" s="4"/>
      <c r="O15" s="29"/>
    </row>
    <row r="16" s="1" customFormat="1" ht="28.45" customHeight="1" spans="1:15">
      <c r="A16" s="4"/>
      <c r="B16" s="4"/>
      <c r="C16" s="4"/>
      <c r="D16" s="34" t="s">
        <v>37</v>
      </c>
      <c r="E16" s="35"/>
      <c r="F16" s="36"/>
      <c r="G16" s="38">
        <v>1</v>
      </c>
      <c r="H16" s="38">
        <v>1</v>
      </c>
      <c r="I16" s="4">
        <v>6.25</v>
      </c>
      <c r="J16" s="4"/>
      <c r="K16" s="4">
        <f t="shared" si="2"/>
        <v>6.25</v>
      </c>
      <c r="L16" s="4"/>
      <c r="M16" s="4"/>
      <c r="N16" s="4"/>
      <c r="O16" s="29"/>
    </row>
    <row r="17" s="1" customFormat="1" ht="28.45" customHeight="1" spans="1:15">
      <c r="A17" s="4"/>
      <c r="B17" s="4"/>
      <c r="C17" s="4" t="s">
        <v>38</v>
      </c>
      <c r="D17" s="34" t="s">
        <v>300</v>
      </c>
      <c r="E17" s="35"/>
      <c r="F17" s="36"/>
      <c r="G17" s="37" t="s">
        <v>232</v>
      </c>
      <c r="H17" s="37" t="s">
        <v>232</v>
      </c>
      <c r="I17" s="4">
        <v>12.5</v>
      </c>
      <c r="J17" s="4"/>
      <c r="K17" s="4">
        <v>12.5</v>
      </c>
      <c r="L17" s="4"/>
      <c r="M17" s="4"/>
      <c r="N17" s="4"/>
      <c r="O17" s="29"/>
    </row>
    <row r="18" s="1" customFormat="1" ht="28.45" customHeight="1" spans="1:15">
      <c r="A18" s="4"/>
      <c r="B18" s="4"/>
      <c r="C18" s="4" t="s">
        <v>41</v>
      </c>
      <c r="D18" s="34" t="s">
        <v>301</v>
      </c>
      <c r="E18" s="35"/>
      <c r="F18" s="36"/>
      <c r="G18" s="37" t="s">
        <v>302</v>
      </c>
      <c r="H18" s="4" t="s">
        <v>303</v>
      </c>
      <c r="I18" s="4">
        <v>6.25</v>
      </c>
      <c r="J18" s="4"/>
      <c r="K18" s="4">
        <v>5.06</v>
      </c>
      <c r="L18" s="4"/>
      <c r="M18" s="4" t="s">
        <v>304</v>
      </c>
      <c r="N18" s="4"/>
      <c r="O18" s="33"/>
    </row>
    <row r="19" s="1" customFormat="1" ht="28.45" customHeight="1" spans="1:15">
      <c r="A19" s="4"/>
      <c r="B19" s="4"/>
      <c r="C19" s="4"/>
      <c r="D19" s="34" t="s">
        <v>305</v>
      </c>
      <c r="E19" s="35"/>
      <c r="F19" s="36"/>
      <c r="G19" s="37" t="s">
        <v>306</v>
      </c>
      <c r="H19" s="37" t="s">
        <v>306</v>
      </c>
      <c r="I19" s="4">
        <v>6.25</v>
      </c>
      <c r="J19" s="4"/>
      <c r="K19" s="4">
        <v>6.25</v>
      </c>
      <c r="L19" s="4"/>
      <c r="M19" s="4"/>
      <c r="N19" s="4"/>
      <c r="O19" s="29"/>
    </row>
    <row r="20" s="1" customFormat="1" ht="28.45" customHeight="1" spans="1:15">
      <c r="A20" s="4"/>
      <c r="B20" s="4" t="s">
        <v>44</v>
      </c>
      <c r="C20" s="4" t="s">
        <v>45</v>
      </c>
      <c r="D20" s="26"/>
      <c r="E20" s="26"/>
      <c r="F20" s="26"/>
      <c r="G20" s="4"/>
      <c r="H20" s="4"/>
      <c r="I20" s="4"/>
      <c r="J20" s="4"/>
      <c r="K20" s="4" t="str">
        <f t="shared" si="2"/>
        <v/>
      </c>
      <c r="L20" s="4"/>
      <c r="M20" s="4"/>
      <c r="N20" s="4"/>
      <c r="O20" s="29"/>
    </row>
    <row r="21" s="1" customFormat="1" ht="28.45" customHeight="1" spans="1:15">
      <c r="A21" s="4"/>
      <c r="B21" s="4"/>
      <c r="C21" s="4" t="s">
        <v>48</v>
      </c>
      <c r="D21" s="34" t="s">
        <v>307</v>
      </c>
      <c r="E21" s="35"/>
      <c r="F21" s="36"/>
      <c r="G21" s="37" t="s">
        <v>308</v>
      </c>
      <c r="H21" s="39">
        <v>1</v>
      </c>
      <c r="I21" s="4">
        <v>15</v>
      </c>
      <c r="J21" s="4"/>
      <c r="K21" s="4">
        <v>15</v>
      </c>
      <c r="L21" s="4"/>
      <c r="M21" s="4"/>
      <c r="N21" s="4"/>
      <c r="O21" s="29"/>
    </row>
    <row r="22" s="1" customFormat="1" ht="28.45" customHeight="1" spans="1:15">
      <c r="A22" s="4"/>
      <c r="B22" s="4"/>
      <c r="C22" s="4" t="s">
        <v>51</v>
      </c>
      <c r="D22" s="26"/>
      <c r="E22" s="26"/>
      <c r="F22" s="26"/>
      <c r="G22" s="4"/>
      <c r="H22" s="4"/>
      <c r="I22" s="4"/>
      <c r="J22" s="4"/>
      <c r="K22" s="4" t="str">
        <f>IFERROR(H22/G22*I22,"")</f>
        <v/>
      </c>
      <c r="L22" s="4"/>
      <c r="M22" s="4"/>
      <c r="N22" s="4"/>
      <c r="O22" s="29"/>
    </row>
    <row r="23" s="1" customFormat="1" ht="28.45" customHeight="1" spans="1:15">
      <c r="A23" s="4"/>
      <c r="B23" s="4"/>
      <c r="C23" s="4" t="s">
        <v>52</v>
      </c>
      <c r="D23" s="34" t="s">
        <v>309</v>
      </c>
      <c r="E23" s="35"/>
      <c r="F23" s="36"/>
      <c r="G23" s="37" t="s">
        <v>310</v>
      </c>
      <c r="H23" s="39">
        <v>1</v>
      </c>
      <c r="I23" s="4">
        <v>7.5</v>
      </c>
      <c r="J23" s="4"/>
      <c r="K23" s="4">
        <v>7.5</v>
      </c>
      <c r="L23" s="4"/>
      <c r="M23" s="4"/>
      <c r="N23" s="4"/>
      <c r="O23" s="29"/>
    </row>
    <row r="24" s="1" customFormat="1" ht="28.45" customHeight="1" spans="1:15">
      <c r="A24" s="4"/>
      <c r="B24" s="4"/>
      <c r="C24" s="4"/>
      <c r="D24" s="34" t="s">
        <v>246</v>
      </c>
      <c r="E24" s="35"/>
      <c r="F24" s="36"/>
      <c r="G24" s="37" t="s">
        <v>89</v>
      </c>
      <c r="H24" s="37" t="s">
        <v>89</v>
      </c>
      <c r="I24" s="4">
        <v>7.5</v>
      </c>
      <c r="J24" s="4"/>
      <c r="K24" s="4">
        <v>7.5</v>
      </c>
      <c r="L24" s="4"/>
      <c r="M24" s="4"/>
      <c r="N24" s="4"/>
      <c r="O24" s="29"/>
    </row>
    <row r="25" s="1" customFormat="1" ht="28.45" customHeight="1" spans="1:15">
      <c r="A25" s="4"/>
      <c r="B25" s="4" t="s">
        <v>56</v>
      </c>
      <c r="C25" s="4" t="s">
        <v>57</v>
      </c>
      <c r="D25" s="34" t="s">
        <v>311</v>
      </c>
      <c r="E25" s="35"/>
      <c r="F25" s="36"/>
      <c r="G25" s="37" t="s">
        <v>59</v>
      </c>
      <c r="H25" s="39">
        <v>0.9</v>
      </c>
      <c r="I25" s="4">
        <v>10</v>
      </c>
      <c r="J25" s="4"/>
      <c r="K25" s="4">
        <v>10</v>
      </c>
      <c r="L25" s="4"/>
      <c r="M25" s="4"/>
      <c r="N25" s="4"/>
      <c r="O25" s="29"/>
    </row>
    <row r="26" s="1" customFormat="1" ht="15.9" customHeight="1" spans="1:15">
      <c r="A26" s="27" t="s">
        <v>60</v>
      </c>
      <c r="B26" s="27"/>
      <c r="C26" s="27"/>
      <c r="D26" s="27"/>
      <c r="E26" s="27"/>
      <c r="F26" s="27"/>
      <c r="G26" s="27"/>
      <c r="H26" s="27"/>
      <c r="I26" s="27">
        <f>SUM(I14:J25)+J6</f>
        <v>100</v>
      </c>
      <c r="J26" s="27"/>
      <c r="K26" s="4">
        <v>96.92</v>
      </c>
      <c r="L26" s="4"/>
      <c r="M26" s="14"/>
      <c r="N26" s="14"/>
      <c r="O26" s="29"/>
    </row>
    <row r="27" s="1" customFormat="1" spans="15:15">
      <c r="O27" s="32"/>
    </row>
    <row r="28" s="1" customFormat="1" spans="15:15">
      <c r="O28" s="32"/>
    </row>
  </sheetData>
  <mergeCells count="10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19"/>
    <mergeCell ref="B20:B24"/>
    <mergeCell ref="C12:C13"/>
    <mergeCell ref="C15:C16"/>
    <mergeCell ref="C18:C19"/>
    <mergeCell ref="C23:C24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workbookViewId="0">
      <selection activeCell="O15" sqref="O15"/>
    </sheetView>
  </sheetViews>
  <sheetFormatPr defaultColWidth="9" defaultRowHeight="13.5"/>
  <cols>
    <col min="1" max="2" width="5.55" style="1" customWidth="1"/>
    <col min="3" max="3" width="9.44166666666667" style="1" customWidth="1"/>
    <col min="4" max="4" width="7.44166666666667" style="1" customWidth="1"/>
    <col min="5" max="5" width="10.2166666666667" style="1" customWidth="1"/>
    <col min="6" max="6" width="5.89166666666667" style="1" customWidth="1"/>
    <col min="7" max="8" width="14.6583333333333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8"/>
    </row>
    <row r="3" s="1" customFormat="1" ht="15.9" customHeight="1" spans="1:15">
      <c r="A3" s="4" t="s">
        <v>2</v>
      </c>
      <c r="B3" s="4"/>
      <c r="C3" s="4" t="s">
        <v>312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9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9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9"/>
    </row>
    <row r="6" s="1" customFormat="1" ht="15.9" customHeight="1" spans="1:15">
      <c r="A6" s="7"/>
      <c r="B6" s="8"/>
      <c r="C6" s="9" t="s">
        <v>15</v>
      </c>
      <c r="D6" s="9"/>
      <c r="E6" s="10">
        <f t="shared" ref="E6:H6" si="0">E7+E8+E9</f>
        <v>70</v>
      </c>
      <c r="F6" s="10">
        <f t="shared" si="0"/>
        <v>70</v>
      </c>
      <c r="G6" s="10"/>
      <c r="H6" s="10">
        <f t="shared" si="0"/>
        <v>70</v>
      </c>
      <c r="I6" s="10"/>
      <c r="J6" s="4">
        <v>10</v>
      </c>
      <c r="K6" s="4"/>
      <c r="L6" s="30">
        <f t="shared" ref="L6:L9" si="1">IFERROR(H6/F6,"")</f>
        <v>1</v>
      </c>
      <c r="M6" s="30"/>
      <c r="N6" s="4">
        <f>IFERROR(L6*J6,"")</f>
        <v>10</v>
      </c>
      <c r="O6" s="31"/>
    </row>
    <row r="7" s="1" customFormat="1" ht="15.9" customHeight="1" spans="1:15">
      <c r="A7" s="7"/>
      <c r="B7" s="8"/>
      <c r="C7" s="4" t="s">
        <v>16</v>
      </c>
      <c r="D7" s="4"/>
      <c r="E7" s="10">
        <v>70</v>
      </c>
      <c r="F7" s="10">
        <v>70</v>
      </c>
      <c r="G7" s="10"/>
      <c r="H7" s="10">
        <v>70</v>
      </c>
      <c r="I7" s="10"/>
      <c r="J7" s="4" t="s">
        <v>17</v>
      </c>
      <c r="K7" s="4"/>
      <c r="L7" s="30">
        <f t="shared" si="1"/>
        <v>1</v>
      </c>
      <c r="M7" s="30"/>
      <c r="N7" s="4" t="s">
        <v>17</v>
      </c>
      <c r="O7" s="31"/>
    </row>
    <row r="8" s="1" customFormat="1" ht="15.9" customHeight="1" spans="1:15">
      <c r="A8" s="11"/>
      <c r="B8" s="12"/>
      <c r="C8" s="13" t="s">
        <v>18</v>
      </c>
      <c r="D8" s="13"/>
      <c r="E8" s="10"/>
      <c r="F8" s="10"/>
      <c r="G8" s="10"/>
      <c r="H8" s="10"/>
      <c r="I8" s="10"/>
      <c r="J8" s="4" t="s">
        <v>17</v>
      </c>
      <c r="K8" s="4"/>
      <c r="L8" s="30" t="str">
        <f t="shared" si="1"/>
        <v/>
      </c>
      <c r="M8" s="30"/>
      <c r="N8" s="4" t="s">
        <v>17</v>
      </c>
      <c r="O8" s="31"/>
    </row>
    <row r="9" s="1" customFormat="1" ht="15.9" customHeight="1" spans="1:15">
      <c r="A9" s="14"/>
      <c r="B9" s="14"/>
      <c r="C9" s="13" t="s">
        <v>19</v>
      </c>
      <c r="D9" s="13"/>
      <c r="E9" s="10"/>
      <c r="F9" s="10"/>
      <c r="G9" s="10"/>
      <c r="H9" s="10"/>
      <c r="I9" s="10"/>
      <c r="J9" s="4" t="s">
        <v>17</v>
      </c>
      <c r="K9" s="4"/>
      <c r="L9" s="30" t="str">
        <f t="shared" si="1"/>
        <v/>
      </c>
      <c r="M9" s="30"/>
      <c r="N9" s="4" t="s">
        <v>17</v>
      </c>
      <c r="O9" s="31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9"/>
    </row>
    <row r="11" s="1" customFormat="1" ht="61" customHeight="1" spans="1:15">
      <c r="A11" s="4"/>
      <c r="B11" s="15" t="s">
        <v>313</v>
      </c>
      <c r="C11" s="15"/>
      <c r="D11" s="15"/>
      <c r="E11" s="15"/>
      <c r="F11" s="15"/>
      <c r="G11" s="15"/>
      <c r="H11" s="15" t="s">
        <v>314</v>
      </c>
      <c r="I11" s="15"/>
      <c r="J11" s="15"/>
      <c r="K11" s="15"/>
      <c r="L11" s="15"/>
      <c r="M11" s="15"/>
      <c r="N11" s="15"/>
      <c r="O11" s="32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9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9"/>
    </row>
    <row r="14" s="1" customFormat="1" ht="25" customHeight="1" spans="1:15">
      <c r="A14" s="4"/>
      <c r="B14" s="4" t="s">
        <v>32</v>
      </c>
      <c r="C14" s="4" t="s">
        <v>33</v>
      </c>
      <c r="D14" s="16" t="s">
        <v>315</v>
      </c>
      <c r="E14" s="17"/>
      <c r="F14" s="18"/>
      <c r="G14" s="19" t="s">
        <v>316</v>
      </c>
      <c r="H14" s="19" t="s">
        <v>316</v>
      </c>
      <c r="I14" s="4">
        <v>6</v>
      </c>
      <c r="J14" s="4"/>
      <c r="K14" s="4">
        <v>6</v>
      </c>
      <c r="L14" s="4"/>
      <c r="M14" s="4" t="s">
        <v>151</v>
      </c>
      <c r="N14" s="4"/>
      <c r="O14" s="29"/>
    </row>
    <row r="15" s="1" customFormat="1" ht="25" customHeight="1" spans="1:15">
      <c r="A15" s="4"/>
      <c r="B15" s="4"/>
      <c r="C15" s="4"/>
      <c r="D15" s="16" t="s">
        <v>317</v>
      </c>
      <c r="E15" s="17"/>
      <c r="F15" s="18"/>
      <c r="G15" s="19" t="s">
        <v>35</v>
      </c>
      <c r="H15" s="19" t="s">
        <v>35</v>
      </c>
      <c r="I15" s="4">
        <v>6</v>
      </c>
      <c r="J15" s="4"/>
      <c r="K15" s="4">
        <v>6</v>
      </c>
      <c r="L15" s="4"/>
      <c r="M15" s="4"/>
      <c r="N15" s="4"/>
      <c r="O15" s="29"/>
    </row>
    <row r="16" s="1" customFormat="1" ht="25" customHeight="1" spans="1:15">
      <c r="A16" s="4"/>
      <c r="B16" s="4"/>
      <c r="C16" s="4"/>
      <c r="D16" s="16" t="s">
        <v>318</v>
      </c>
      <c r="E16" s="17"/>
      <c r="F16" s="18"/>
      <c r="G16" s="19" t="s">
        <v>35</v>
      </c>
      <c r="H16" s="19" t="s">
        <v>35</v>
      </c>
      <c r="I16" s="4">
        <v>6</v>
      </c>
      <c r="J16" s="4"/>
      <c r="K16" s="4">
        <v>6</v>
      </c>
      <c r="L16" s="4"/>
      <c r="M16" s="4"/>
      <c r="N16" s="4"/>
      <c r="O16" s="29"/>
    </row>
    <row r="17" s="1" customFormat="1" ht="25" customHeight="1" spans="1:15">
      <c r="A17" s="4"/>
      <c r="B17" s="4"/>
      <c r="C17" s="4" t="s">
        <v>36</v>
      </c>
      <c r="D17" s="16" t="s">
        <v>37</v>
      </c>
      <c r="E17" s="17"/>
      <c r="F17" s="18"/>
      <c r="G17" s="20">
        <v>1</v>
      </c>
      <c r="H17" s="20">
        <v>0.5</v>
      </c>
      <c r="I17" s="4">
        <v>6</v>
      </c>
      <c r="J17" s="4"/>
      <c r="K17" s="4">
        <v>6</v>
      </c>
      <c r="L17" s="4"/>
      <c r="M17" s="4"/>
      <c r="N17" s="4"/>
      <c r="O17" s="29"/>
    </row>
    <row r="18" s="1" customFormat="1" ht="25" customHeight="1" spans="1:15">
      <c r="A18" s="4"/>
      <c r="B18" s="4"/>
      <c r="C18" s="4"/>
      <c r="D18" s="16" t="s">
        <v>319</v>
      </c>
      <c r="E18" s="17"/>
      <c r="F18" s="18"/>
      <c r="G18" s="19" t="s">
        <v>73</v>
      </c>
      <c r="H18" s="20">
        <v>1</v>
      </c>
      <c r="I18" s="4">
        <v>6</v>
      </c>
      <c r="J18" s="4"/>
      <c r="K18" s="4">
        <v>6</v>
      </c>
      <c r="L18" s="4"/>
      <c r="M18" s="4"/>
      <c r="N18" s="4"/>
      <c r="O18" s="29"/>
    </row>
    <row r="19" s="1" customFormat="1" ht="25" customHeight="1" spans="1:15">
      <c r="A19" s="4"/>
      <c r="B19" s="4"/>
      <c r="C19" s="4" t="s">
        <v>38</v>
      </c>
      <c r="D19" s="16" t="s">
        <v>39</v>
      </c>
      <c r="E19" s="17"/>
      <c r="F19" s="18"/>
      <c r="G19" s="21">
        <v>43984</v>
      </c>
      <c r="H19" s="21">
        <v>43984</v>
      </c>
      <c r="I19" s="4">
        <v>5</v>
      </c>
      <c r="J19" s="4"/>
      <c r="K19" s="4">
        <v>5</v>
      </c>
      <c r="L19" s="4"/>
      <c r="M19" s="4"/>
      <c r="N19" s="4"/>
      <c r="O19" s="29"/>
    </row>
    <row r="20" s="1" customFormat="1" ht="25" customHeight="1" spans="1:15">
      <c r="A20" s="4"/>
      <c r="B20" s="4"/>
      <c r="C20" s="4"/>
      <c r="D20" s="16" t="s">
        <v>320</v>
      </c>
      <c r="E20" s="17"/>
      <c r="F20" s="18"/>
      <c r="G20" s="21">
        <v>44195</v>
      </c>
      <c r="H20" s="21">
        <v>44195</v>
      </c>
      <c r="I20" s="4">
        <v>5</v>
      </c>
      <c r="J20" s="4"/>
      <c r="K20" s="4">
        <v>5</v>
      </c>
      <c r="L20" s="4"/>
      <c r="M20" s="4"/>
      <c r="N20" s="4"/>
      <c r="O20" s="29"/>
    </row>
    <row r="21" s="1" customFormat="1" ht="25" customHeight="1" spans="1:15">
      <c r="A21" s="4"/>
      <c r="B21" s="4"/>
      <c r="C21" s="22" t="s">
        <v>41</v>
      </c>
      <c r="D21" s="16" t="s">
        <v>321</v>
      </c>
      <c r="E21" s="17"/>
      <c r="F21" s="18"/>
      <c r="G21" s="19" t="s">
        <v>322</v>
      </c>
      <c r="H21" s="19" t="s">
        <v>322</v>
      </c>
      <c r="I21" s="4">
        <v>5</v>
      </c>
      <c r="J21" s="4"/>
      <c r="K21" s="4">
        <v>5</v>
      </c>
      <c r="L21" s="4"/>
      <c r="M21" s="4"/>
      <c r="N21" s="4"/>
      <c r="O21" s="33"/>
    </row>
    <row r="22" s="1" customFormat="1" ht="25" customHeight="1" spans="1:15">
      <c r="A22" s="4"/>
      <c r="B22" s="4"/>
      <c r="C22" s="23"/>
      <c r="D22" s="24" t="s">
        <v>323</v>
      </c>
      <c r="E22" s="24"/>
      <c r="F22" s="24"/>
      <c r="G22" s="25" t="s">
        <v>324</v>
      </c>
      <c r="H22" s="25" t="s">
        <v>324</v>
      </c>
      <c r="I22" s="4">
        <v>5</v>
      </c>
      <c r="J22" s="4"/>
      <c r="K22" s="4">
        <v>5</v>
      </c>
      <c r="L22" s="4"/>
      <c r="M22" s="4"/>
      <c r="N22" s="4"/>
      <c r="O22" s="33"/>
    </row>
    <row r="23" s="1" customFormat="1" ht="25" customHeight="1" spans="1:15">
      <c r="A23" s="4"/>
      <c r="B23" s="4" t="s">
        <v>44</v>
      </c>
      <c r="C23" s="4" t="s">
        <v>45</v>
      </c>
      <c r="D23" s="26"/>
      <c r="E23" s="26"/>
      <c r="F23" s="26"/>
      <c r="G23" s="4"/>
      <c r="H23" s="4"/>
      <c r="I23" s="4"/>
      <c r="J23" s="4"/>
      <c r="K23" s="4"/>
      <c r="L23" s="4"/>
      <c r="M23" s="4"/>
      <c r="N23" s="4"/>
      <c r="O23" s="29"/>
    </row>
    <row r="24" s="1" customFormat="1" ht="25" customHeight="1" spans="1:15">
      <c r="A24" s="4"/>
      <c r="B24" s="4"/>
      <c r="C24" s="4" t="s">
        <v>48</v>
      </c>
      <c r="D24" s="16" t="s">
        <v>325</v>
      </c>
      <c r="E24" s="17"/>
      <c r="F24" s="18"/>
      <c r="G24" s="19" t="s">
        <v>326</v>
      </c>
      <c r="H24" s="19" t="s">
        <v>326</v>
      </c>
      <c r="I24" s="4">
        <v>10</v>
      </c>
      <c r="J24" s="4"/>
      <c r="K24" s="4">
        <v>10</v>
      </c>
      <c r="L24" s="4"/>
      <c r="M24" s="4"/>
      <c r="N24" s="4"/>
      <c r="O24" s="29"/>
    </row>
    <row r="25" s="1" customFormat="1" ht="25" customHeight="1" spans="1:15">
      <c r="A25" s="4"/>
      <c r="B25" s="4"/>
      <c r="C25" s="4"/>
      <c r="D25" s="16" t="s">
        <v>327</v>
      </c>
      <c r="E25" s="17"/>
      <c r="F25" s="18"/>
      <c r="G25" s="19" t="s">
        <v>50</v>
      </c>
      <c r="H25" s="20">
        <v>0.9</v>
      </c>
      <c r="I25" s="4">
        <v>10</v>
      </c>
      <c r="J25" s="4"/>
      <c r="K25" s="4">
        <v>9</v>
      </c>
      <c r="L25" s="4"/>
      <c r="M25" s="4"/>
      <c r="N25" s="4"/>
      <c r="O25" s="29"/>
    </row>
    <row r="26" s="1" customFormat="1" ht="25" customHeight="1" spans="1:15">
      <c r="A26" s="4"/>
      <c r="B26" s="4"/>
      <c r="C26" s="4" t="s">
        <v>51</v>
      </c>
      <c r="D26" s="26"/>
      <c r="E26" s="26"/>
      <c r="F26" s="26"/>
      <c r="G26" s="4"/>
      <c r="H26" s="4"/>
      <c r="I26" s="4"/>
      <c r="J26" s="4"/>
      <c r="K26" s="4"/>
      <c r="L26" s="4"/>
      <c r="M26" s="4"/>
      <c r="N26" s="4"/>
      <c r="O26" s="29"/>
    </row>
    <row r="27" s="1" customFormat="1" ht="25" customHeight="1" spans="1:15">
      <c r="A27" s="4"/>
      <c r="B27" s="4"/>
      <c r="C27" s="4" t="s">
        <v>52</v>
      </c>
      <c r="D27" s="16" t="s">
        <v>142</v>
      </c>
      <c r="E27" s="17"/>
      <c r="F27" s="18"/>
      <c r="G27" s="19" t="s">
        <v>143</v>
      </c>
      <c r="H27" s="19" t="s">
        <v>144</v>
      </c>
      <c r="I27" s="4">
        <v>10</v>
      </c>
      <c r="J27" s="4"/>
      <c r="K27" s="4">
        <v>10</v>
      </c>
      <c r="L27" s="4"/>
      <c r="M27" s="4"/>
      <c r="N27" s="4"/>
      <c r="O27" s="29"/>
    </row>
    <row r="28" s="1" customFormat="1" ht="25" customHeight="1" spans="1:15">
      <c r="A28" s="4"/>
      <c r="B28" s="4" t="s">
        <v>56</v>
      </c>
      <c r="C28" s="4" t="s">
        <v>57</v>
      </c>
      <c r="D28" s="16" t="s">
        <v>58</v>
      </c>
      <c r="E28" s="17"/>
      <c r="F28" s="18"/>
      <c r="G28" s="19" t="s">
        <v>59</v>
      </c>
      <c r="H28" s="20">
        <v>0.9</v>
      </c>
      <c r="I28" s="4">
        <v>10</v>
      </c>
      <c r="J28" s="4"/>
      <c r="K28" s="4">
        <v>10</v>
      </c>
      <c r="L28" s="4"/>
      <c r="M28" s="4"/>
      <c r="N28" s="4"/>
      <c r="O28" s="29"/>
    </row>
    <row r="29" s="1" customFormat="1" ht="15.9" customHeight="1" spans="1:15">
      <c r="A29" s="27" t="s">
        <v>60</v>
      </c>
      <c r="B29" s="27"/>
      <c r="C29" s="27"/>
      <c r="D29" s="27"/>
      <c r="E29" s="27"/>
      <c r="F29" s="27"/>
      <c r="G29" s="27"/>
      <c r="H29" s="27"/>
      <c r="I29" s="27">
        <f>SUM(I14:J28)+J6</f>
        <v>100</v>
      </c>
      <c r="J29" s="27"/>
      <c r="K29" s="4">
        <v>99</v>
      </c>
      <c r="L29" s="4"/>
      <c r="M29" s="14"/>
      <c r="N29" s="14"/>
      <c r="O29" s="29"/>
    </row>
    <row r="30" s="1" customFormat="1" spans="15:15">
      <c r="O30" s="32"/>
    </row>
    <row r="31" s="1" customFormat="1" spans="15:15">
      <c r="O31" s="32"/>
    </row>
  </sheetData>
  <mergeCells count="12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29:H29"/>
    <mergeCell ref="I29:J29"/>
    <mergeCell ref="K29:L29"/>
    <mergeCell ref="M29:N29"/>
    <mergeCell ref="A10:A11"/>
    <mergeCell ref="A12:A28"/>
    <mergeCell ref="B12:B13"/>
    <mergeCell ref="B14:B22"/>
    <mergeCell ref="B23:B27"/>
    <mergeCell ref="C12:C13"/>
    <mergeCell ref="C14:C16"/>
    <mergeCell ref="C17:C18"/>
    <mergeCell ref="C19:C20"/>
    <mergeCell ref="C21:C22"/>
    <mergeCell ref="C24:C25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workbookViewId="0">
      <selection activeCell="C3" sqref="C3:N3"/>
    </sheetView>
  </sheetViews>
  <sheetFormatPr defaultColWidth="9" defaultRowHeight="13.5"/>
  <cols>
    <col min="1" max="2" width="6.9" style="1" customWidth="1"/>
    <col min="3" max="3" width="9.4" style="1" customWidth="1"/>
    <col min="4" max="4" width="8.8" style="1" customWidth="1"/>
    <col min="5" max="5" width="11.7" style="1" customWidth="1"/>
    <col min="6" max="6" width="5.9" style="1" customWidth="1"/>
    <col min="7" max="8" width="11" style="1" customWidth="1"/>
    <col min="9" max="9" width="4.7" style="1" customWidth="1"/>
    <col min="10" max="10" width="5.9" style="1" customWidth="1"/>
    <col min="11" max="11" width="3.9" style="1" customWidth="1"/>
    <col min="12" max="13" width="4.3" style="1" customWidth="1"/>
    <col min="14" max="14" width="6.8" style="1" customWidth="1"/>
    <col min="15" max="15" width="48.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8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8"/>
    </row>
    <row r="3" s="1" customFormat="1" ht="15.85" customHeight="1" spans="1:15">
      <c r="A3" s="4" t="s">
        <v>2</v>
      </c>
      <c r="B3" s="4"/>
      <c r="C3" s="4" t="s">
        <v>61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9"/>
    </row>
    <row r="4" s="1" customFormat="1" ht="15.85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62</v>
      </c>
      <c r="K4" s="4"/>
      <c r="L4" s="4"/>
      <c r="M4" s="4"/>
      <c r="N4" s="4"/>
      <c r="O4" s="29"/>
    </row>
    <row r="5" s="1" customFormat="1" ht="15.85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9"/>
    </row>
    <row r="6" s="1" customFormat="1" ht="15.85" customHeight="1" spans="1:15">
      <c r="A6" s="7"/>
      <c r="B6" s="8"/>
      <c r="C6" s="9" t="s">
        <v>15</v>
      </c>
      <c r="D6" s="9"/>
      <c r="E6" s="10">
        <v>656.06</v>
      </c>
      <c r="F6" s="10">
        <v>656.06</v>
      </c>
      <c r="G6" s="10"/>
      <c r="H6" s="10">
        <v>653.53</v>
      </c>
      <c r="I6" s="10"/>
      <c r="J6" s="4">
        <v>10</v>
      </c>
      <c r="K6" s="4"/>
      <c r="L6" s="30">
        <f t="shared" ref="L6:L9" si="0">IFERROR(H6/F6,"")</f>
        <v>0.996143645398287</v>
      </c>
      <c r="M6" s="30"/>
      <c r="N6" s="4">
        <f>IFERROR(L6*J6,"")</f>
        <v>9.96143645398287</v>
      </c>
      <c r="O6" s="31"/>
    </row>
    <row r="7" s="1" customFormat="1" ht="15.85" customHeight="1" spans="1:15">
      <c r="A7" s="7"/>
      <c r="B7" s="8"/>
      <c r="C7" s="4" t="s">
        <v>16</v>
      </c>
      <c r="D7" s="4"/>
      <c r="E7" s="10"/>
      <c r="F7" s="10"/>
      <c r="G7" s="10"/>
      <c r="H7" s="10"/>
      <c r="I7" s="10"/>
      <c r="J7" s="4" t="s">
        <v>17</v>
      </c>
      <c r="K7" s="4"/>
      <c r="L7" s="30" t="str">
        <f t="shared" si="0"/>
        <v/>
      </c>
      <c r="M7" s="30"/>
      <c r="N7" s="4" t="s">
        <v>17</v>
      </c>
      <c r="O7" s="31"/>
    </row>
    <row r="8" s="1" customFormat="1" ht="15.85" customHeight="1" spans="1:15">
      <c r="A8" s="11"/>
      <c r="B8" s="12"/>
      <c r="C8" s="13" t="s">
        <v>18</v>
      </c>
      <c r="D8" s="13"/>
      <c r="E8" s="10"/>
      <c r="F8" s="10"/>
      <c r="G8" s="10"/>
      <c r="H8" s="10"/>
      <c r="I8" s="10"/>
      <c r="J8" s="4" t="s">
        <v>17</v>
      </c>
      <c r="K8" s="4"/>
      <c r="L8" s="30" t="str">
        <f t="shared" si="0"/>
        <v/>
      </c>
      <c r="M8" s="30"/>
      <c r="N8" s="4" t="s">
        <v>17</v>
      </c>
      <c r="O8" s="31"/>
    </row>
    <row r="9" s="1" customFormat="1" ht="15.85" customHeight="1" spans="1:15">
      <c r="A9" s="14"/>
      <c r="B9" s="14"/>
      <c r="C9" s="13" t="s">
        <v>19</v>
      </c>
      <c r="D9" s="13"/>
      <c r="E9" s="10"/>
      <c r="F9" s="10"/>
      <c r="G9" s="10"/>
      <c r="H9" s="10"/>
      <c r="I9" s="10"/>
      <c r="J9" s="4" t="s">
        <v>17</v>
      </c>
      <c r="K9" s="4"/>
      <c r="L9" s="30" t="str">
        <f t="shared" si="0"/>
        <v/>
      </c>
      <c r="M9" s="30"/>
      <c r="N9" s="4" t="s">
        <v>17</v>
      </c>
      <c r="O9" s="31"/>
    </row>
    <row r="10" s="1" customFormat="1" ht="15.85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9"/>
    </row>
    <row r="11" s="1" customFormat="1" ht="131" customHeight="1" spans="1:15">
      <c r="A11" s="4"/>
      <c r="B11" s="15" t="s">
        <v>63</v>
      </c>
      <c r="C11" s="15"/>
      <c r="D11" s="15"/>
      <c r="E11" s="15"/>
      <c r="F11" s="15"/>
      <c r="G11" s="15"/>
      <c r="H11" s="15" t="s">
        <v>64</v>
      </c>
      <c r="I11" s="15"/>
      <c r="J11" s="15"/>
      <c r="K11" s="15"/>
      <c r="L11" s="15"/>
      <c r="M11" s="15"/>
      <c r="N11" s="15"/>
      <c r="O11" s="32"/>
    </row>
    <row r="12" s="1" customFormat="1" ht="15.85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9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9"/>
    </row>
    <row r="14" s="1" customFormat="1" ht="25.7" customHeight="1" spans="1:15">
      <c r="A14" s="4"/>
      <c r="B14" s="4" t="s">
        <v>32</v>
      </c>
      <c r="C14" s="4" t="s">
        <v>33</v>
      </c>
      <c r="D14" s="40" t="s">
        <v>65</v>
      </c>
      <c r="E14" s="41"/>
      <c r="F14" s="42"/>
      <c r="G14" s="43" t="s">
        <v>66</v>
      </c>
      <c r="H14" s="43" t="s">
        <v>66</v>
      </c>
      <c r="I14" s="4">
        <v>5</v>
      </c>
      <c r="J14" s="4"/>
      <c r="K14" s="4">
        <v>5</v>
      </c>
      <c r="L14" s="4"/>
      <c r="M14" s="4"/>
      <c r="N14" s="4"/>
      <c r="O14" s="29"/>
    </row>
    <row r="15" s="1" customFormat="1" ht="25.7" customHeight="1" spans="1:15">
      <c r="A15" s="4"/>
      <c r="B15" s="4"/>
      <c r="C15" s="4"/>
      <c r="D15" s="40" t="s">
        <v>67</v>
      </c>
      <c r="E15" s="41"/>
      <c r="F15" s="42"/>
      <c r="G15" s="43" t="s">
        <v>68</v>
      </c>
      <c r="H15" s="43" t="s">
        <v>68</v>
      </c>
      <c r="I15" s="4">
        <v>5</v>
      </c>
      <c r="J15" s="4"/>
      <c r="K15" s="4">
        <v>5</v>
      </c>
      <c r="L15" s="4"/>
      <c r="M15" s="4"/>
      <c r="N15" s="4"/>
      <c r="O15" s="29"/>
    </row>
    <row r="16" s="1" customFormat="1" ht="25.7" customHeight="1" spans="1:15">
      <c r="A16" s="4"/>
      <c r="B16" s="4"/>
      <c r="C16" s="4"/>
      <c r="D16" s="40" t="s">
        <v>69</v>
      </c>
      <c r="E16" s="41"/>
      <c r="F16" s="42"/>
      <c r="G16" s="43" t="s">
        <v>70</v>
      </c>
      <c r="H16" s="43" t="s">
        <v>70</v>
      </c>
      <c r="I16" s="4">
        <v>5</v>
      </c>
      <c r="J16" s="4"/>
      <c r="K16" s="4">
        <v>5</v>
      </c>
      <c r="L16" s="4"/>
      <c r="M16" s="4"/>
      <c r="N16" s="4"/>
      <c r="O16" s="29"/>
    </row>
    <row r="17" s="1" customFormat="1" ht="25.7" customHeight="1" spans="1:15">
      <c r="A17" s="4"/>
      <c r="B17" s="4"/>
      <c r="C17" s="4"/>
      <c r="D17" s="40" t="s">
        <v>71</v>
      </c>
      <c r="E17" s="41"/>
      <c r="F17" s="42"/>
      <c r="G17" s="43" t="s">
        <v>72</v>
      </c>
      <c r="H17" s="43" t="s">
        <v>72</v>
      </c>
      <c r="I17" s="4">
        <v>5</v>
      </c>
      <c r="J17" s="4"/>
      <c r="K17" s="4">
        <v>5</v>
      </c>
      <c r="L17" s="4"/>
      <c r="M17" s="4"/>
      <c r="N17" s="4"/>
      <c r="O17" s="29"/>
    </row>
    <row r="18" s="1" customFormat="1" ht="25.7" customHeight="1" spans="1:15">
      <c r="A18" s="4"/>
      <c r="B18" s="4"/>
      <c r="C18" s="4" t="s">
        <v>36</v>
      </c>
      <c r="D18" s="40" t="s">
        <v>37</v>
      </c>
      <c r="E18" s="41"/>
      <c r="F18" s="42"/>
      <c r="G18" s="43" t="s">
        <v>73</v>
      </c>
      <c r="H18" s="43" t="s">
        <v>73</v>
      </c>
      <c r="I18" s="4">
        <v>5</v>
      </c>
      <c r="J18" s="4"/>
      <c r="K18" s="4">
        <v>5</v>
      </c>
      <c r="L18" s="4"/>
      <c r="M18" s="4"/>
      <c r="N18" s="4"/>
      <c r="O18" s="29"/>
    </row>
    <row r="19" s="1" customFormat="1" ht="25.7" customHeight="1" spans="1:15">
      <c r="A19" s="4"/>
      <c r="B19" s="4"/>
      <c r="C19" s="4" t="s">
        <v>38</v>
      </c>
      <c r="D19" s="40" t="s">
        <v>40</v>
      </c>
      <c r="E19" s="41"/>
      <c r="F19" s="42"/>
      <c r="G19" s="43" t="s">
        <v>74</v>
      </c>
      <c r="H19" s="43" t="s">
        <v>74</v>
      </c>
      <c r="I19" s="4">
        <v>5</v>
      </c>
      <c r="J19" s="4"/>
      <c r="K19" s="4">
        <v>5</v>
      </c>
      <c r="L19" s="4"/>
      <c r="M19" s="4"/>
      <c r="N19" s="4"/>
      <c r="O19" s="29"/>
    </row>
    <row r="20" s="1" customFormat="1" ht="25.7" customHeight="1" spans="1:15">
      <c r="A20" s="4"/>
      <c r="B20" s="4"/>
      <c r="C20" s="4"/>
      <c r="D20" s="40" t="s">
        <v>75</v>
      </c>
      <c r="E20" s="41"/>
      <c r="F20" s="42"/>
      <c r="G20" s="43" t="s">
        <v>76</v>
      </c>
      <c r="H20" s="43" t="s">
        <v>76</v>
      </c>
      <c r="I20" s="4">
        <v>4</v>
      </c>
      <c r="J20" s="4"/>
      <c r="K20" s="4">
        <v>4</v>
      </c>
      <c r="L20" s="4"/>
      <c r="M20" s="4"/>
      <c r="N20" s="4"/>
      <c r="O20" s="29"/>
    </row>
    <row r="21" s="1" customFormat="1" ht="25.7" customHeight="1" spans="1:15">
      <c r="A21" s="4"/>
      <c r="B21" s="4"/>
      <c r="C21" s="4" t="s">
        <v>41</v>
      </c>
      <c r="D21" s="40" t="s">
        <v>77</v>
      </c>
      <c r="E21" s="41"/>
      <c r="F21" s="42"/>
      <c r="G21" s="43" t="s">
        <v>78</v>
      </c>
      <c r="H21" s="43" t="s">
        <v>78</v>
      </c>
      <c r="I21" s="4">
        <v>4</v>
      </c>
      <c r="J21" s="4"/>
      <c r="K21" s="4">
        <v>4</v>
      </c>
      <c r="L21" s="4"/>
      <c r="M21" s="4"/>
      <c r="N21" s="4"/>
      <c r="O21" s="33"/>
    </row>
    <row r="22" s="1" customFormat="1" ht="25.7" customHeight="1" spans="1:15">
      <c r="A22" s="4"/>
      <c r="B22" s="4"/>
      <c r="C22" s="4"/>
      <c r="D22" s="40" t="s">
        <v>79</v>
      </c>
      <c r="E22" s="41"/>
      <c r="F22" s="42"/>
      <c r="G22" s="43" t="s">
        <v>80</v>
      </c>
      <c r="H22" s="43" t="s">
        <v>80</v>
      </c>
      <c r="I22" s="4">
        <v>4</v>
      </c>
      <c r="J22" s="4"/>
      <c r="K22" s="4">
        <v>4</v>
      </c>
      <c r="L22" s="4"/>
      <c r="M22" s="4"/>
      <c r="N22" s="4"/>
      <c r="O22" s="33"/>
    </row>
    <row r="23" s="1" customFormat="1" ht="25.7" customHeight="1" spans="1:15">
      <c r="A23" s="4"/>
      <c r="B23" s="4"/>
      <c r="C23" s="4"/>
      <c r="D23" s="40" t="s">
        <v>81</v>
      </c>
      <c r="E23" s="41"/>
      <c r="F23" s="42"/>
      <c r="G23" s="43" t="s">
        <v>82</v>
      </c>
      <c r="H23" s="43" t="s">
        <v>82</v>
      </c>
      <c r="I23" s="4">
        <v>4</v>
      </c>
      <c r="J23" s="4"/>
      <c r="K23" s="4">
        <v>4</v>
      </c>
      <c r="L23" s="4"/>
      <c r="M23" s="4"/>
      <c r="N23" s="4"/>
      <c r="O23" s="29"/>
    </row>
    <row r="24" s="1" customFormat="1" ht="25.7" customHeight="1" spans="1:15">
      <c r="A24" s="4"/>
      <c r="B24" s="4"/>
      <c r="C24" s="4"/>
      <c r="D24" s="40" t="s">
        <v>83</v>
      </c>
      <c r="E24" s="41"/>
      <c r="F24" s="42"/>
      <c r="G24" s="43" t="s">
        <v>84</v>
      </c>
      <c r="H24" s="43" t="s">
        <v>84</v>
      </c>
      <c r="I24" s="4">
        <v>4</v>
      </c>
      <c r="J24" s="4"/>
      <c r="K24" s="4">
        <v>4</v>
      </c>
      <c r="L24" s="4"/>
      <c r="M24" s="4"/>
      <c r="N24" s="4"/>
      <c r="O24" s="29"/>
    </row>
    <row r="25" s="1" customFormat="1" ht="25.7" customHeight="1" spans="1:15">
      <c r="A25" s="4"/>
      <c r="B25" s="4" t="s">
        <v>44</v>
      </c>
      <c r="C25" s="4" t="s">
        <v>45</v>
      </c>
      <c r="D25" s="26"/>
      <c r="E25" s="26"/>
      <c r="F25" s="26"/>
      <c r="G25" s="4"/>
      <c r="H25" s="4"/>
      <c r="I25" s="4"/>
      <c r="J25" s="4"/>
      <c r="K25" s="4"/>
      <c r="L25" s="4"/>
      <c r="M25" s="4"/>
      <c r="N25" s="4"/>
      <c r="O25" s="29"/>
    </row>
    <row r="26" s="1" customFormat="1" ht="25.7" customHeight="1" spans="1:15">
      <c r="A26" s="4"/>
      <c r="B26" s="4"/>
      <c r="C26" s="4" t="s">
        <v>48</v>
      </c>
      <c r="D26" s="84" t="s">
        <v>85</v>
      </c>
      <c r="E26" s="85"/>
      <c r="F26" s="86"/>
      <c r="G26" s="4" t="s">
        <v>86</v>
      </c>
      <c r="H26" s="39">
        <v>0.95</v>
      </c>
      <c r="I26" s="4">
        <v>15</v>
      </c>
      <c r="J26" s="4"/>
      <c r="K26" s="4">
        <v>14.25</v>
      </c>
      <c r="L26" s="4"/>
      <c r="M26" s="4"/>
      <c r="N26" s="4"/>
      <c r="O26" s="29"/>
    </row>
    <row r="27" s="1" customFormat="1" ht="25.7" customHeight="1" spans="1:15">
      <c r="A27" s="4"/>
      <c r="B27" s="4"/>
      <c r="C27" s="4" t="s">
        <v>51</v>
      </c>
      <c r="D27" s="26"/>
      <c r="E27" s="26"/>
      <c r="F27" s="26"/>
      <c r="G27" s="4"/>
      <c r="H27" s="4"/>
      <c r="I27" s="4"/>
      <c r="J27" s="4"/>
      <c r="K27" s="4"/>
      <c r="L27" s="4"/>
      <c r="M27" s="4"/>
      <c r="N27" s="4"/>
      <c r="O27" s="29"/>
    </row>
    <row r="28" s="1" customFormat="1" ht="25.7" customHeight="1" spans="1:15">
      <c r="A28" s="4"/>
      <c r="B28" s="4"/>
      <c r="C28" s="4" t="s">
        <v>52</v>
      </c>
      <c r="D28" s="26" t="s">
        <v>87</v>
      </c>
      <c r="E28" s="26"/>
      <c r="F28" s="26"/>
      <c r="G28" s="4" t="s">
        <v>88</v>
      </c>
      <c r="H28" s="4" t="s">
        <v>89</v>
      </c>
      <c r="I28" s="4">
        <v>15</v>
      </c>
      <c r="J28" s="4"/>
      <c r="K28" s="4">
        <v>15</v>
      </c>
      <c r="L28" s="4"/>
      <c r="M28" s="4"/>
      <c r="N28" s="4"/>
      <c r="O28" s="29"/>
    </row>
    <row r="29" s="1" customFormat="1" ht="25.7" customHeight="1" spans="1:15">
      <c r="A29" s="4"/>
      <c r="B29" s="4" t="s">
        <v>56</v>
      </c>
      <c r="C29" s="4" t="s">
        <v>57</v>
      </c>
      <c r="D29" s="26" t="s">
        <v>90</v>
      </c>
      <c r="E29" s="26"/>
      <c r="F29" s="26"/>
      <c r="G29" s="4" t="s">
        <v>91</v>
      </c>
      <c r="H29" s="39">
        <v>0.95</v>
      </c>
      <c r="I29" s="4">
        <v>10</v>
      </c>
      <c r="J29" s="4"/>
      <c r="K29" s="4">
        <v>10</v>
      </c>
      <c r="L29" s="4"/>
      <c r="M29" s="4"/>
      <c r="N29" s="4"/>
      <c r="O29" s="29"/>
    </row>
    <row r="30" s="1" customFormat="1" ht="25.7" customHeight="1" spans="1:15">
      <c r="A30" s="27" t="s">
        <v>60</v>
      </c>
      <c r="B30" s="27"/>
      <c r="C30" s="27"/>
      <c r="D30" s="27"/>
      <c r="E30" s="27"/>
      <c r="F30" s="27"/>
      <c r="G30" s="27"/>
      <c r="H30" s="27"/>
      <c r="I30" s="27">
        <f>SUM(I14:J29)+J6</f>
        <v>100</v>
      </c>
      <c r="J30" s="27"/>
      <c r="K30" s="4">
        <v>99.21</v>
      </c>
      <c r="L30" s="4"/>
      <c r="M30" s="14"/>
      <c r="N30" s="14"/>
      <c r="O30" s="29"/>
    </row>
    <row r="31" s="1" customFormat="1" spans="15:15">
      <c r="O31" s="32"/>
    </row>
    <row r="32" s="1" customFormat="1" spans="15:15">
      <c r="O32" s="32"/>
    </row>
  </sheetData>
  <mergeCells count="123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A30:H30"/>
    <mergeCell ref="I30:J30"/>
    <mergeCell ref="K30:L30"/>
    <mergeCell ref="M30:N30"/>
    <mergeCell ref="A10:A11"/>
    <mergeCell ref="A12:A29"/>
    <mergeCell ref="B12:B13"/>
    <mergeCell ref="B14:B24"/>
    <mergeCell ref="B25:B28"/>
    <mergeCell ref="C12:C13"/>
    <mergeCell ref="C14:C17"/>
    <mergeCell ref="C19:C20"/>
    <mergeCell ref="C21:C24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C3" sqref="C3:N3"/>
    </sheetView>
  </sheetViews>
  <sheetFormatPr defaultColWidth="9" defaultRowHeight="13.5"/>
  <cols>
    <col min="1" max="1" width="5.44166666666667" style="1" customWidth="1"/>
    <col min="2" max="2" width="6.89166666666667" style="1" customWidth="1"/>
    <col min="3" max="3" width="9.44166666666667" style="1" customWidth="1"/>
    <col min="4" max="4" width="9.21666666666667" style="1" customWidth="1"/>
    <col min="5" max="5" width="10.7833333333333" style="1" customWidth="1"/>
    <col min="6" max="6" width="5.89166666666667" style="1" customWidth="1"/>
    <col min="7" max="8" width="18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8"/>
    </row>
    <row r="3" s="1" customFormat="1" ht="15.9" customHeight="1" spans="1:15">
      <c r="A3" s="4" t="s">
        <v>2</v>
      </c>
      <c r="B3" s="4"/>
      <c r="C3" s="4" t="s">
        <v>92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9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9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9"/>
    </row>
    <row r="6" s="1" customFormat="1" ht="15.9" customHeight="1" spans="1:15">
      <c r="A6" s="7"/>
      <c r="B6" s="8"/>
      <c r="C6" s="9" t="s">
        <v>15</v>
      </c>
      <c r="D6" s="9"/>
      <c r="E6" s="10">
        <f t="shared" ref="E6:H6" si="0">E7+E8+E9</f>
        <v>113</v>
      </c>
      <c r="F6" s="10">
        <f t="shared" si="0"/>
        <v>113</v>
      </c>
      <c r="G6" s="10"/>
      <c r="H6" s="10">
        <f t="shared" si="0"/>
        <v>113</v>
      </c>
      <c r="I6" s="10"/>
      <c r="J6" s="4">
        <v>10</v>
      </c>
      <c r="K6" s="4"/>
      <c r="L6" s="30">
        <f t="shared" ref="L6:L9" si="1">IFERROR(H6/F6,"")</f>
        <v>1</v>
      </c>
      <c r="M6" s="30"/>
      <c r="N6" s="4">
        <f>IFERROR(L6*J6,"")</f>
        <v>10</v>
      </c>
      <c r="O6" s="31"/>
    </row>
    <row r="7" s="1" customFormat="1" ht="15.9" customHeight="1" spans="1:15">
      <c r="A7" s="7"/>
      <c r="B7" s="8"/>
      <c r="C7" s="4" t="s">
        <v>16</v>
      </c>
      <c r="D7" s="4"/>
      <c r="E7" s="10">
        <v>113</v>
      </c>
      <c r="F7" s="10">
        <v>113</v>
      </c>
      <c r="G7" s="10"/>
      <c r="H7" s="10">
        <v>113</v>
      </c>
      <c r="I7" s="10"/>
      <c r="J7" s="4" t="s">
        <v>17</v>
      </c>
      <c r="K7" s="4"/>
      <c r="L7" s="30">
        <f t="shared" si="1"/>
        <v>1</v>
      </c>
      <c r="M7" s="30"/>
      <c r="N7" s="4" t="s">
        <v>17</v>
      </c>
      <c r="O7" s="31"/>
    </row>
    <row r="8" s="1" customFormat="1" ht="15.9" customHeight="1" spans="1:15">
      <c r="A8" s="11"/>
      <c r="B8" s="12"/>
      <c r="C8" s="13" t="s">
        <v>18</v>
      </c>
      <c r="D8" s="13"/>
      <c r="E8" s="10"/>
      <c r="F8" s="10"/>
      <c r="G8" s="10"/>
      <c r="H8" s="10"/>
      <c r="I8" s="10"/>
      <c r="J8" s="4" t="s">
        <v>17</v>
      </c>
      <c r="K8" s="4"/>
      <c r="L8" s="30" t="str">
        <f t="shared" si="1"/>
        <v/>
      </c>
      <c r="M8" s="30"/>
      <c r="N8" s="4" t="s">
        <v>17</v>
      </c>
      <c r="O8" s="31"/>
    </row>
    <row r="9" s="1" customFormat="1" ht="15.9" customHeight="1" spans="1:15">
      <c r="A9" s="14"/>
      <c r="B9" s="14"/>
      <c r="C9" s="13" t="s">
        <v>19</v>
      </c>
      <c r="D9" s="13"/>
      <c r="E9" s="10"/>
      <c r="F9" s="10"/>
      <c r="G9" s="10"/>
      <c r="H9" s="10"/>
      <c r="I9" s="10"/>
      <c r="J9" s="4" t="s">
        <v>17</v>
      </c>
      <c r="K9" s="4"/>
      <c r="L9" s="30" t="str">
        <f t="shared" si="1"/>
        <v/>
      </c>
      <c r="M9" s="30"/>
      <c r="N9" s="4" t="s">
        <v>17</v>
      </c>
      <c r="O9" s="31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9"/>
    </row>
    <row r="11" s="1" customFormat="1" ht="61" customHeight="1" spans="1:15">
      <c r="A11" s="4"/>
      <c r="B11" s="15" t="s">
        <v>93</v>
      </c>
      <c r="C11" s="15"/>
      <c r="D11" s="15"/>
      <c r="E11" s="15"/>
      <c r="F11" s="15"/>
      <c r="G11" s="15"/>
      <c r="H11" s="15" t="s">
        <v>94</v>
      </c>
      <c r="I11" s="15"/>
      <c r="J11" s="15"/>
      <c r="K11" s="15"/>
      <c r="L11" s="15"/>
      <c r="M11" s="15"/>
      <c r="N11" s="15"/>
      <c r="O11" s="32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9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9"/>
    </row>
    <row r="14" s="1" customFormat="1" ht="25.6" customHeight="1" spans="1:15">
      <c r="A14" s="4"/>
      <c r="B14" s="4" t="s">
        <v>32</v>
      </c>
      <c r="C14" s="4" t="s">
        <v>33</v>
      </c>
      <c r="D14" s="40" t="s">
        <v>95</v>
      </c>
      <c r="E14" s="41"/>
      <c r="F14" s="42"/>
      <c r="G14" s="43" t="s">
        <v>96</v>
      </c>
      <c r="H14" s="43" t="s">
        <v>96</v>
      </c>
      <c r="I14" s="4">
        <v>8</v>
      </c>
      <c r="J14" s="4"/>
      <c r="K14" s="4">
        <v>8</v>
      </c>
      <c r="L14" s="4"/>
      <c r="M14" s="4"/>
      <c r="N14" s="4"/>
      <c r="O14" s="29"/>
    </row>
    <row r="15" s="1" customFormat="1" ht="25.6" customHeight="1" spans="1:15">
      <c r="A15" s="4"/>
      <c r="B15" s="4"/>
      <c r="C15" s="4" t="s">
        <v>36</v>
      </c>
      <c r="D15" s="78" t="s">
        <v>97</v>
      </c>
      <c r="E15" s="79"/>
      <c r="F15" s="80"/>
      <c r="G15" s="77">
        <v>1</v>
      </c>
      <c r="H15" s="77">
        <v>1</v>
      </c>
      <c r="I15" s="4">
        <v>8</v>
      </c>
      <c r="J15" s="4"/>
      <c r="K15" s="4">
        <v>8</v>
      </c>
      <c r="L15" s="4"/>
      <c r="M15" s="4"/>
      <c r="N15" s="4"/>
      <c r="O15" s="29"/>
    </row>
    <row r="16" s="1" customFormat="1" ht="25.6" customHeight="1" spans="1:15">
      <c r="A16" s="4"/>
      <c r="B16" s="4"/>
      <c r="C16" s="4"/>
      <c r="D16" s="81" t="s">
        <v>37</v>
      </c>
      <c r="E16" s="82"/>
      <c r="F16" s="83"/>
      <c r="G16" s="77">
        <v>1</v>
      </c>
      <c r="H16" s="77">
        <v>1</v>
      </c>
      <c r="I16" s="4">
        <v>8</v>
      </c>
      <c r="J16" s="4"/>
      <c r="K16" s="4">
        <v>8</v>
      </c>
      <c r="L16" s="4"/>
      <c r="M16" s="4"/>
      <c r="N16" s="4"/>
      <c r="O16" s="29"/>
    </row>
    <row r="17" s="1" customFormat="1" ht="25.6" customHeight="1" spans="1:15">
      <c r="A17" s="4"/>
      <c r="B17" s="4"/>
      <c r="C17" s="4" t="s">
        <v>38</v>
      </c>
      <c r="D17" s="81" t="s">
        <v>98</v>
      </c>
      <c r="E17" s="82"/>
      <c r="F17" s="83"/>
      <c r="G17" s="77">
        <v>1</v>
      </c>
      <c r="H17" s="77">
        <v>1</v>
      </c>
      <c r="I17" s="4">
        <v>8</v>
      </c>
      <c r="J17" s="4"/>
      <c r="K17" s="4">
        <v>8</v>
      </c>
      <c r="L17" s="4"/>
      <c r="M17" s="4"/>
      <c r="N17" s="4"/>
      <c r="O17" s="29"/>
    </row>
    <row r="18" s="1" customFormat="1" ht="25.6" customHeight="1" spans="1:15">
      <c r="A18" s="4"/>
      <c r="B18" s="4"/>
      <c r="C18" s="4"/>
      <c r="D18" s="81" t="s">
        <v>99</v>
      </c>
      <c r="E18" s="82"/>
      <c r="F18" s="83"/>
      <c r="G18" s="52" t="s">
        <v>100</v>
      </c>
      <c r="H18" s="52" t="s">
        <v>100</v>
      </c>
      <c r="I18" s="4">
        <v>9</v>
      </c>
      <c r="J18" s="4"/>
      <c r="K18" s="4">
        <v>9</v>
      </c>
      <c r="L18" s="4"/>
      <c r="M18" s="4"/>
      <c r="N18" s="4"/>
      <c r="O18" s="29"/>
    </row>
    <row r="19" s="1" customFormat="1" ht="25.6" customHeight="1" spans="1:15">
      <c r="A19" s="4"/>
      <c r="B19" s="4"/>
      <c r="C19" s="22" t="s">
        <v>41</v>
      </c>
      <c r="D19" s="81" t="s">
        <v>101</v>
      </c>
      <c r="E19" s="82"/>
      <c r="F19" s="83"/>
      <c r="G19" s="52" t="s">
        <v>102</v>
      </c>
      <c r="H19" s="52" t="s">
        <v>102</v>
      </c>
      <c r="I19" s="4">
        <v>9</v>
      </c>
      <c r="J19" s="4"/>
      <c r="K19" s="4">
        <v>9</v>
      </c>
      <c r="L19" s="4"/>
      <c r="M19" s="4"/>
      <c r="N19" s="4"/>
      <c r="O19" s="33"/>
    </row>
    <row r="20" s="1" customFormat="1" ht="25.6" customHeight="1" spans="1:15">
      <c r="A20" s="4"/>
      <c r="B20" s="4" t="s">
        <v>44</v>
      </c>
      <c r="C20" s="4" t="s">
        <v>45</v>
      </c>
      <c r="D20" s="26"/>
      <c r="E20" s="26"/>
      <c r="F20" s="26"/>
      <c r="G20" s="4"/>
      <c r="H20" s="4"/>
      <c r="I20" s="4"/>
      <c r="J20" s="4"/>
      <c r="K20" s="4"/>
      <c r="L20" s="4"/>
      <c r="M20" s="4"/>
      <c r="N20" s="4"/>
      <c r="O20" s="29"/>
    </row>
    <row r="21" s="1" customFormat="1" ht="38.3" customHeight="1" spans="1:15">
      <c r="A21" s="4"/>
      <c r="B21" s="4"/>
      <c r="C21" s="4" t="s">
        <v>48</v>
      </c>
      <c r="D21" s="81" t="s">
        <v>103</v>
      </c>
      <c r="E21" s="82"/>
      <c r="F21" s="83"/>
      <c r="G21" s="77" t="s">
        <v>50</v>
      </c>
      <c r="H21" s="77">
        <v>1</v>
      </c>
      <c r="I21" s="4">
        <v>10</v>
      </c>
      <c r="J21" s="4"/>
      <c r="K21" s="4">
        <v>10</v>
      </c>
      <c r="L21" s="4"/>
      <c r="M21" s="4"/>
      <c r="N21" s="4"/>
      <c r="O21" s="29"/>
    </row>
    <row r="22" s="1" customFormat="1" ht="38.3" customHeight="1" spans="1:15">
      <c r="A22" s="4"/>
      <c r="B22" s="4"/>
      <c r="C22" s="4"/>
      <c r="D22" s="81" t="s">
        <v>104</v>
      </c>
      <c r="E22" s="82"/>
      <c r="F22" s="83"/>
      <c r="G22" s="77" t="s">
        <v>50</v>
      </c>
      <c r="H22" s="77">
        <v>1</v>
      </c>
      <c r="I22" s="4">
        <v>10</v>
      </c>
      <c r="J22" s="4"/>
      <c r="K22" s="4">
        <v>10</v>
      </c>
      <c r="L22" s="4"/>
      <c r="M22" s="4"/>
      <c r="N22" s="4"/>
      <c r="O22" s="29"/>
    </row>
    <row r="23" s="1" customFormat="1" ht="25.6" customHeight="1" spans="1:15">
      <c r="A23" s="4"/>
      <c r="B23" s="4"/>
      <c r="C23" s="4" t="s">
        <v>51</v>
      </c>
      <c r="D23" s="26"/>
      <c r="E23" s="26"/>
      <c r="F23" s="26"/>
      <c r="G23" s="4"/>
      <c r="H23" s="4"/>
      <c r="I23" s="4"/>
      <c r="J23" s="4"/>
      <c r="K23" s="4"/>
      <c r="L23" s="4"/>
      <c r="M23" s="4"/>
      <c r="N23" s="4"/>
      <c r="O23" s="29"/>
    </row>
    <row r="24" s="1" customFormat="1" ht="25.6" customHeight="1" spans="1:15">
      <c r="A24" s="4"/>
      <c r="B24" s="4"/>
      <c r="C24" s="4" t="s">
        <v>52</v>
      </c>
      <c r="D24" s="81" t="s">
        <v>105</v>
      </c>
      <c r="E24" s="82"/>
      <c r="F24" s="83"/>
      <c r="G24" s="52" t="s">
        <v>88</v>
      </c>
      <c r="H24" s="52" t="s">
        <v>89</v>
      </c>
      <c r="I24" s="4">
        <v>10</v>
      </c>
      <c r="J24" s="4"/>
      <c r="K24" s="4">
        <v>10</v>
      </c>
      <c r="L24" s="4"/>
      <c r="M24" s="4"/>
      <c r="N24" s="4"/>
      <c r="O24" s="29"/>
    </row>
    <row r="25" s="1" customFormat="1" ht="25.6" customHeight="1" spans="1:15">
      <c r="A25" s="4"/>
      <c r="B25" s="4" t="s">
        <v>56</v>
      </c>
      <c r="C25" s="4" t="s">
        <v>57</v>
      </c>
      <c r="D25" s="81" t="s">
        <v>106</v>
      </c>
      <c r="E25" s="82"/>
      <c r="F25" s="83"/>
      <c r="G25" s="77" t="s">
        <v>59</v>
      </c>
      <c r="H25" s="39">
        <v>0.9</v>
      </c>
      <c r="I25" s="4">
        <v>10</v>
      </c>
      <c r="J25" s="4"/>
      <c r="K25" s="4">
        <v>10</v>
      </c>
      <c r="L25" s="4"/>
      <c r="M25" s="4"/>
      <c r="N25" s="4"/>
      <c r="O25" s="29"/>
    </row>
    <row r="26" s="1" customFormat="1" ht="25.6" customHeight="1" spans="1:15">
      <c r="A26" s="27" t="s">
        <v>60</v>
      </c>
      <c r="B26" s="27"/>
      <c r="C26" s="27"/>
      <c r="D26" s="27"/>
      <c r="E26" s="27"/>
      <c r="F26" s="27"/>
      <c r="G26" s="27"/>
      <c r="H26" s="27"/>
      <c r="I26" s="27">
        <f>SUM(I14:J25)+J6</f>
        <v>100</v>
      </c>
      <c r="J26" s="27"/>
      <c r="K26" s="4">
        <v>100</v>
      </c>
      <c r="L26" s="4"/>
      <c r="M26" s="14"/>
      <c r="N26" s="14"/>
      <c r="O26" s="29"/>
    </row>
    <row r="27" s="1" customFormat="1" spans="15:15">
      <c r="O27" s="32"/>
    </row>
    <row r="28" s="1" customFormat="1" spans="15:15">
      <c r="O28" s="32"/>
    </row>
  </sheetData>
  <mergeCells count="10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19"/>
    <mergeCell ref="B20:B24"/>
    <mergeCell ref="C12:C13"/>
    <mergeCell ref="C15:C16"/>
    <mergeCell ref="C17:C18"/>
    <mergeCell ref="C21:C22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workbookViewId="0">
      <selection activeCell="C3" sqref="C3:N3"/>
    </sheetView>
  </sheetViews>
  <sheetFormatPr defaultColWidth="9" defaultRowHeight="13.5"/>
  <cols>
    <col min="1" max="2" width="5.10833333333333" style="1" customWidth="1"/>
    <col min="3" max="3" width="9.44166666666667" style="1" customWidth="1"/>
    <col min="4" max="4" width="7.44166666666667" style="1" customWidth="1"/>
    <col min="5" max="5" width="11.4416666666667" style="1" customWidth="1"/>
    <col min="6" max="6" width="5.89166666666667" style="1" customWidth="1"/>
    <col min="7" max="8" width="16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8"/>
    </row>
    <row r="3" s="1" customFormat="1" ht="15.9" customHeight="1" spans="1:15">
      <c r="A3" s="4" t="s">
        <v>2</v>
      </c>
      <c r="B3" s="4"/>
      <c r="C3" s="4" t="s">
        <v>107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9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9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9"/>
    </row>
    <row r="6" s="1" customFormat="1" ht="15.9" customHeight="1" spans="1:15">
      <c r="A6" s="7"/>
      <c r="B6" s="8"/>
      <c r="C6" s="9" t="s">
        <v>15</v>
      </c>
      <c r="D6" s="9"/>
      <c r="E6" s="10">
        <f t="shared" ref="E6:H6" si="0">E7+E8+E9</f>
        <v>110</v>
      </c>
      <c r="F6" s="10">
        <f t="shared" si="0"/>
        <v>106.24</v>
      </c>
      <c r="G6" s="10"/>
      <c r="H6" s="10">
        <f t="shared" si="0"/>
        <v>106.24</v>
      </c>
      <c r="I6" s="10"/>
      <c r="J6" s="4">
        <v>10</v>
      </c>
      <c r="K6" s="4"/>
      <c r="L6" s="30">
        <f t="shared" ref="L6:L9" si="1">IFERROR(H6/F6,"")</f>
        <v>1</v>
      </c>
      <c r="M6" s="30"/>
      <c r="N6" s="4">
        <f>IFERROR(L6*J6,"")</f>
        <v>10</v>
      </c>
      <c r="O6" s="31"/>
    </row>
    <row r="7" s="1" customFormat="1" ht="15.9" customHeight="1" spans="1:15">
      <c r="A7" s="7"/>
      <c r="B7" s="8"/>
      <c r="C7" s="4" t="s">
        <v>16</v>
      </c>
      <c r="D7" s="4"/>
      <c r="E7" s="10">
        <v>110</v>
      </c>
      <c r="F7" s="10">
        <v>106.24</v>
      </c>
      <c r="G7" s="10"/>
      <c r="H7" s="10">
        <v>106.24</v>
      </c>
      <c r="I7" s="10"/>
      <c r="J7" s="4" t="s">
        <v>17</v>
      </c>
      <c r="K7" s="4"/>
      <c r="L7" s="30">
        <f t="shared" si="1"/>
        <v>1</v>
      </c>
      <c r="M7" s="30"/>
      <c r="N7" s="4" t="s">
        <v>17</v>
      </c>
      <c r="O7" s="31"/>
    </row>
    <row r="8" s="1" customFormat="1" ht="15.9" customHeight="1" spans="1:15">
      <c r="A8" s="11"/>
      <c r="B8" s="12"/>
      <c r="C8" s="13" t="s">
        <v>18</v>
      </c>
      <c r="D8" s="13"/>
      <c r="E8" s="10"/>
      <c r="F8" s="10"/>
      <c r="G8" s="10"/>
      <c r="H8" s="10"/>
      <c r="I8" s="10"/>
      <c r="J8" s="4" t="s">
        <v>17</v>
      </c>
      <c r="K8" s="4"/>
      <c r="L8" s="30" t="str">
        <f t="shared" si="1"/>
        <v/>
      </c>
      <c r="M8" s="30"/>
      <c r="N8" s="4" t="s">
        <v>17</v>
      </c>
      <c r="O8" s="31"/>
    </row>
    <row r="9" s="1" customFormat="1" ht="15.9" customHeight="1" spans="1:15">
      <c r="A9" s="14"/>
      <c r="B9" s="14"/>
      <c r="C9" s="13" t="s">
        <v>19</v>
      </c>
      <c r="D9" s="13"/>
      <c r="E9" s="10"/>
      <c r="F9" s="10"/>
      <c r="G9" s="10"/>
      <c r="H9" s="10"/>
      <c r="I9" s="10"/>
      <c r="J9" s="4" t="s">
        <v>17</v>
      </c>
      <c r="K9" s="4"/>
      <c r="L9" s="30" t="str">
        <f t="shared" si="1"/>
        <v/>
      </c>
      <c r="M9" s="30"/>
      <c r="N9" s="4" t="s">
        <v>17</v>
      </c>
      <c r="O9" s="31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9"/>
    </row>
    <row r="11" s="1" customFormat="1" ht="61" customHeight="1" spans="1:15">
      <c r="A11" s="4"/>
      <c r="B11" s="15" t="s">
        <v>108</v>
      </c>
      <c r="C11" s="15"/>
      <c r="D11" s="15"/>
      <c r="E11" s="15"/>
      <c r="F11" s="15"/>
      <c r="G11" s="15"/>
      <c r="H11" s="15" t="s">
        <v>109</v>
      </c>
      <c r="I11" s="15"/>
      <c r="J11" s="15"/>
      <c r="K11" s="15"/>
      <c r="L11" s="15"/>
      <c r="M11" s="15"/>
      <c r="N11" s="15"/>
      <c r="O11" s="32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9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9"/>
    </row>
    <row r="14" s="1" customFormat="1" ht="15.9" customHeight="1" spans="1:15">
      <c r="A14" s="4"/>
      <c r="B14" s="4" t="s">
        <v>32</v>
      </c>
      <c r="C14" s="4" t="s">
        <v>33</v>
      </c>
      <c r="D14" s="16" t="s">
        <v>110</v>
      </c>
      <c r="E14" s="17"/>
      <c r="F14" s="18"/>
      <c r="G14" s="19" t="s">
        <v>111</v>
      </c>
      <c r="H14" s="19" t="s">
        <v>112</v>
      </c>
      <c r="I14" s="4">
        <v>4</v>
      </c>
      <c r="J14" s="4"/>
      <c r="K14" s="4">
        <v>4</v>
      </c>
      <c r="L14" s="4"/>
      <c r="M14" s="4"/>
      <c r="N14" s="4"/>
      <c r="O14" s="29"/>
    </row>
    <row r="15" s="1" customFormat="1" ht="15.9" customHeight="1" spans="1:15">
      <c r="A15" s="4"/>
      <c r="B15" s="4"/>
      <c r="C15" s="4"/>
      <c r="D15" s="16" t="s">
        <v>113</v>
      </c>
      <c r="E15" s="17"/>
      <c r="F15" s="18"/>
      <c r="G15" s="19" t="s">
        <v>114</v>
      </c>
      <c r="H15" s="19" t="s">
        <v>115</v>
      </c>
      <c r="I15" s="4">
        <v>4</v>
      </c>
      <c r="J15" s="4"/>
      <c r="K15" s="4">
        <v>4</v>
      </c>
      <c r="L15" s="4"/>
      <c r="M15" s="4"/>
      <c r="N15" s="4"/>
      <c r="O15" s="29"/>
    </row>
    <row r="16" s="1" customFormat="1" ht="15.9" customHeight="1" spans="1:15">
      <c r="A16" s="4"/>
      <c r="B16" s="4"/>
      <c r="C16" s="4"/>
      <c r="D16" s="16" t="s">
        <v>116</v>
      </c>
      <c r="E16" s="17"/>
      <c r="F16" s="18"/>
      <c r="G16" s="19" t="s">
        <v>117</v>
      </c>
      <c r="H16" s="19" t="s">
        <v>118</v>
      </c>
      <c r="I16" s="4">
        <v>4</v>
      </c>
      <c r="J16" s="4"/>
      <c r="K16" s="4">
        <v>4</v>
      </c>
      <c r="L16" s="4"/>
      <c r="M16" s="4"/>
      <c r="N16" s="4"/>
      <c r="O16" s="29"/>
    </row>
    <row r="17" s="1" customFormat="1" ht="15.9" customHeight="1" spans="1:15">
      <c r="A17" s="4"/>
      <c r="B17" s="4"/>
      <c r="C17" s="4"/>
      <c r="D17" s="16" t="s">
        <v>119</v>
      </c>
      <c r="E17" s="17"/>
      <c r="F17" s="18"/>
      <c r="G17" s="19" t="s">
        <v>120</v>
      </c>
      <c r="H17" s="19" t="s">
        <v>121</v>
      </c>
      <c r="I17" s="4">
        <v>4</v>
      </c>
      <c r="J17" s="4"/>
      <c r="K17" s="4">
        <v>4</v>
      </c>
      <c r="L17" s="4"/>
      <c r="M17" s="4"/>
      <c r="N17" s="4"/>
      <c r="O17" s="29"/>
    </row>
    <row r="18" s="1" customFormat="1" ht="15.9" customHeight="1" spans="1:15">
      <c r="A18" s="4"/>
      <c r="B18" s="4"/>
      <c r="C18" s="4" t="s">
        <v>36</v>
      </c>
      <c r="D18" s="16" t="s">
        <v>122</v>
      </c>
      <c r="E18" s="17"/>
      <c r="F18" s="18"/>
      <c r="G18" s="20">
        <v>1</v>
      </c>
      <c r="H18" s="20">
        <v>1</v>
      </c>
      <c r="I18" s="4">
        <v>4</v>
      </c>
      <c r="J18" s="4"/>
      <c r="K18" s="4">
        <v>4</v>
      </c>
      <c r="L18" s="4"/>
      <c r="M18" s="4"/>
      <c r="N18" s="4"/>
      <c r="O18" s="29"/>
    </row>
    <row r="19" s="1" customFormat="1" ht="15.9" customHeight="1" spans="1:15">
      <c r="A19" s="4"/>
      <c r="B19" s="4"/>
      <c r="C19" s="4"/>
      <c r="D19" s="16" t="s">
        <v>123</v>
      </c>
      <c r="E19" s="17"/>
      <c r="F19" s="18"/>
      <c r="G19" s="20">
        <v>1</v>
      </c>
      <c r="H19" s="20">
        <v>1</v>
      </c>
      <c r="I19" s="4">
        <v>4</v>
      </c>
      <c r="J19" s="4"/>
      <c r="K19" s="4">
        <v>4</v>
      </c>
      <c r="L19" s="4"/>
      <c r="M19" s="4"/>
      <c r="N19" s="4"/>
      <c r="O19" s="29"/>
    </row>
    <row r="20" s="1" customFormat="1" ht="15.9" customHeight="1" spans="1:15">
      <c r="A20" s="4"/>
      <c r="B20" s="4"/>
      <c r="C20" s="4" t="s">
        <v>38</v>
      </c>
      <c r="D20" s="16" t="s">
        <v>124</v>
      </c>
      <c r="E20" s="17"/>
      <c r="F20" s="18"/>
      <c r="G20" s="20">
        <v>1</v>
      </c>
      <c r="H20" s="20">
        <v>1</v>
      </c>
      <c r="I20" s="4">
        <v>4</v>
      </c>
      <c r="J20" s="4"/>
      <c r="K20" s="4">
        <v>4</v>
      </c>
      <c r="L20" s="4"/>
      <c r="M20" s="4"/>
      <c r="N20" s="4"/>
      <c r="O20" s="29"/>
    </row>
    <row r="21" s="1" customFormat="1" ht="15.9" customHeight="1" spans="1:15">
      <c r="A21" s="4"/>
      <c r="B21" s="4"/>
      <c r="C21" s="4"/>
      <c r="D21" s="16" t="s">
        <v>39</v>
      </c>
      <c r="E21" s="17"/>
      <c r="F21" s="18"/>
      <c r="G21" s="19" t="s">
        <v>125</v>
      </c>
      <c r="H21" s="19" t="s">
        <v>125</v>
      </c>
      <c r="I21" s="4">
        <v>4</v>
      </c>
      <c r="J21" s="4"/>
      <c r="K21" s="4">
        <v>4</v>
      </c>
      <c r="L21" s="4"/>
      <c r="M21" s="4"/>
      <c r="N21" s="4"/>
      <c r="O21" s="29"/>
    </row>
    <row r="22" s="1" customFormat="1" ht="15.9" customHeight="1" spans="1:15">
      <c r="A22" s="4"/>
      <c r="B22" s="4"/>
      <c r="C22" s="4"/>
      <c r="D22" s="16" t="s">
        <v>40</v>
      </c>
      <c r="E22" s="17"/>
      <c r="F22" s="18"/>
      <c r="G22" s="19" t="s">
        <v>126</v>
      </c>
      <c r="H22" s="19" t="s">
        <v>126</v>
      </c>
      <c r="I22" s="4">
        <v>4</v>
      </c>
      <c r="J22" s="4"/>
      <c r="K22" s="4">
        <v>4</v>
      </c>
      <c r="L22" s="4"/>
      <c r="M22" s="4"/>
      <c r="N22" s="4"/>
      <c r="O22" s="33"/>
    </row>
    <row r="23" s="1" customFormat="1" ht="15.9" customHeight="1" spans="1:15">
      <c r="A23" s="4"/>
      <c r="B23" s="4"/>
      <c r="C23" s="22" t="s">
        <v>41</v>
      </c>
      <c r="D23" s="16" t="s">
        <v>127</v>
      </c>
      <c r="E23" s="17"/>
      <c r="F23" s="18"/>
      <c r="G23" s="19" t="s">
        <v>128</v>
      </c>
      <c r="H23" s="20" t="s">
        <v>129</v>
      </c>
      <c r="I23" s="4">
        <v>4</v>
      </c>
      <c r="J23" s="4"/>
      <c r="K23" s="4">
        <v>4</v>
      </c>
      <c r="L23" s="4"/>
      <c r="M23" s="4"/>
      <c r="N23" s="4"/>
      <c r="O23" s="33"/>
    </row>
    <row r="24" s="1" customFormat="1" ht="15.9" customHeight="1" spans="1:15">
      <c r="A24" s="4"/>
      <c r="B24" s="4"/>
      <c r="C24" s="23"/>
      <c r="D24" s="16" t="s">
        <v>130</v>
      </c>
      <c r="E24" s="17"/>
      <c r="F24" s="18"/>
      <c r="G24" s="19" t="s">
        <v>131</v>
      </c>
      <c r="H24" s="20" t="s">
        <v>132</v>
      </c>
      <c r="I24" s="4">
        <v>4</v>
      </c>
      <c r="J24" s="4"/>
      <c r="K24" s="4">
        <v>4</v>
      </c>
      <c r="L24" s="4"/>
      <c r="M24" s="4"/>
      <c r="N24" s="4"/>
      <c r="O24" s="33"/>
    </row>
    <row r="25" s="1" customFormat="1" ht="15.9" customHeight="1" spans="1:15">
      <c r="A25" s="4"/>
      <c r="B25" s="4"/>
      <c r="C25" s="23"/>
      <c r="D25" s="16" t="s">
        <v>133</v>
      </c>
      <c r="E25" s="17"/>
      <c r="F25" s="18"/>
      <c r="G25" s="19" t="s">
        <v>134</v>
      </c>
      <c r="H25" s="20" t="s">
        <v>135</v>
      </c>
      <c r="I25" s="4">
        <v>3</v>
      </c>
      <c r="J25" s="4"/>
      <c r="K25" s="4">
        <v>3</v>
      </c>
      <c r="L25" s="4"/>
      <c r="M25" s="4"/>
      <c r="N25" s="4"/>
      <c r="O25" s="33"/>
    </row>
    <row r="26" s="1" customFormat="1" ht="15.9" customHeight="1" spans="1:15">
      <c r="A26" s="4"/>
      <c r="B26" s="4"/>
      <c r="C26" s="23"/>
      <c r="D26" s="24" t="s">
        <v>136</v>
      </c>
      <c r="E26" s="24"/>
      <c r="F26" s="24"/>
      <c r="G26" s="25" t="s">
        <v>137</v>
      </c>
      <c r="H26" s="20" t="s">
        <v>138</v>
      </c>
      <c r="I26" s="4">
        <v>3</v>
      </c>
      <c r="J26" s="4"/>
      <c r="K26" s="4">
        <v>3</v>
      </c>
      <c r="L26" s="4"/>
      <c r="M26" s="4"/>
      <c r="N26" s="4"/>
      <c r="O26" s="29"/>
    </row>
    <row r="27" s="1" customFormat="1" ht="25.6" customHeight="1" spans="1:15">
      <c r="A27" s="4"/>
      <c r="B27" s="4" t="s">
        <v>44</v>
      </c>
      <c r="C27" s="4" t="s">
        <v>45</v>
      </c>
      <c r="D27" s="16"/>
      <c r="E27" s="17"/>
      <c r="F27" s="18"/>
      <c r="G27" s="19"/>
      <c r="H27" s="20"/>
      <c r="I27" s="4"/>
      <c r="J27" s="4"/>
      <c r="K27" s="4"/>
      <c r="L27" s="4"/>
      <c r="M27" s="4"/>
      <c r="N27" s="4"/>
      <c r="O27" s="29"/>
    </row>
    <row r="28" s="1" customFormat="1" ht="38.75" customHeight="1" spans="1:15">
      <c r="A28" s="4"/>
      <c r="B28" s="4"/>
      <c r="C28" s="4" t="s">
        <v>48</v>
      </c>
      <c r="D28" s="16" t="s">
        <v>139</v>
      </c>
      <c r="E28" s="17"/>
      <c r="F28" s="18"/>
      <c r="G28" s="19" t="s">
        <v>140</v>
      </c>
      <c r="H28" s="20">
        <v>1</v>
      </c>
      <c r="I28" s="4">
        <v>10</v>
      </c>
      <c r="J28" s="4"/>
      <c r="K28" s="4">
        <v>10</v>
      </c>
      <c r="L28" s="4"/>
      <c r="M28" s="4"/>
      <c r="N28" s="4"/>
      <c r="O28" s="29"/>
    </row>
    <row r="29" s="1" customFormat="1" ht="25.6" customHeight="1" spans="1:15">
      <c r="A29" s="4"/>
      <c r="B29" s="4"/>
      <c r="C29" s="4"/>
      <c r="D29" s="16" t="s">
        <v>141</v>
      </c>
      <c r="E29" s="17"/>
      <c r="F29" s="18"/>
      <c r="G29" s="19" t="s">
        <v>50</v>
      </c>
      <c r="H29" s="20">
        <v>0.9</v>
      </c>
      <c r="I29" s="4">
        <v>10</v>
      </c>
      <c r="J29" s="4"/>
      <c r="K29" s="4">
        <v>9</v>
      </c>
      <c r="L29" s="4"/>
      <c r="M29" s="4"/>
      <c r="N29" s="4"/>
      <c r="O29" s="29"/>
    </row>
    <row r="30" s="1" customFormat="1" ht="25.6" customHeight="1" spans="1:15">
      <c r="A30" s="4"/>
      <c r="B30" s="4"/>
      <c r="C30" s="4" t="s">
        <v>51</v>
      </c>
      <c r="D30" s="26"/>
      <c r="E30" s="26"/>
      <c r="F30" s="26"/>
      <c r="G30" s="4"/>
      <c r="H30" s="4"/>
      <c r="I30" s="4"/>
      <c r="J30" s="4"/>
      <c r="K30" s="4"/>
      <c r="L30" s="4"/>
      <c r="M30" s="4"/>
      <c r="N30" s="4"/>
      <c r="O30" s="29"/>
    </row>
    <row r="31" s="1" customFormat="1" ht="25.6" customHeight="1" spans="1:15">
      <c r="A31" s="4"/>
      <c r="B31" s="4"/>
      <c r="C31" s="4" t="s">
        <v>52</v>
      </c>
      <c r="D31" s="16" t="s">
        <v>142</v>
      </c>
      <c r="E31" s="17"/>
      <c r="F31" s="18"/>
      <c r="G31" s="19" t="s">
        <v>143</v>
      </c>
      <c r="H31" s="19" t="s">
        <v>144</v>
      </c>
      <c r="I31" s="4">
        <v>10</v>
      </c>
      <c r="J31" s="4"/>
      <c r="K31" s="4">
        <v>10</v>
      </c>
      <c r="L31" s="4"/>
      <c r="M31" s="4"/>
      <c r="N31" s="4"/>
      <c r="O31" s="29"/>
    </row>
    <row r="32" s="1" customFormat="1" ht="25.6" customHeight="1" spans="1:15">
      <c r="A32" s="4"/>
      <c r="B32" s="4" t="s">
        <v>56</v>
      </c>
      <c r="C32" s="4" t="s">
        <v>57</v>
      </c>
      <c r="D32" s="16" t="s">
        <v>145</v>
      </c>
      <c r="E32" s="17"/>
      <c r="F32" s="18"/>
      <c r="G32" s="19" t="s">
        <v>59</v>
      </c>
      <c r="H32" s="20">
        <v>0.9</v>
      </c>
      <c r="I32" s="4">
        <v>10</v>
      </c>
      <c r="J32" s="4"/>
      <c r="K32" s="4">
        <v>10</v>
      </c>
      <c r="L32" s="4"/>
      <c r="M32" s="4"/>
      <c r="N32" s="4"/>
      <c r="O32" s="29"/>
    </row>
    <row r="33" s="1" customFormat="1" ht="15.9" customHeight="1" spans="1:15">
      <c r="A33" s="27" t="s">
        <v>60</v>
      </c>
      <c r="B33" s="27"/>
      <c r="C33" s="27"/>
      <c r="D33" s="27"/>
      <c r="E33" s="27"/>
      <c r="F33" s="27"/>
      <c r="G33" s="27"/>
      <c r="H33" s="27"/>
      <c r="I33" s="27">
        <f>SUM(I14:J32)+J6</f>
        <v>100</v>
      </c>
      <c r="J33" s="27"/>
      <c r="K33" s="4">
        <v>99</v>
      </c>
      <c r="L33" s="4"/>
      <c r="M33" s="14"/>
      <c r="N33" s="14"/>
      <c r="O33" s="29"/>
    </row>
    <row r="34" s="1" customFormat="1" spans="15:15">
      <c r="O34" s="32"/>
    </row>
    <row r="35" s="1" customFormat="1" spans="15:15">
      <c r="O35" s="32"/>
    </row>
  </sheetData>
  <mergeCells count="13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A33:H33"/>
    <mergeCell ref="I33:J33"/>
    <mergeCell ref="K33:L33"/>
    <mergeCell ref="M33:N33"/>
    <mergeCell ref="A10:A11"/>
    <mergeCell ref="A12:A32"/>
    <mergeCell ref="B12:B13"/>
    <mergeCell ref="B14:B26"/>
    <mergeCell ref="B27:B31"/>
    <mergeCell ref="C12:C13"/>
    <mergeCell ref="C14:C17"/>
    <mergeCell ref="C18:C19"/>
    <mergeCell ref="C20:C22"/>
    <mergeCell ref="C23:C26"/>
    <mergeCell ref="C28:C29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workbookViewId="0">
      <selection activeCell="C3" sqref="C3:N3"/>
    </sheetView>
  </sheetViews>
  <sheetFormatPr defaultColWidth="9" defaultRowHeight="13.5"/>
  <cols>
    <col min="1" max="1" width="6" style="49" customWidth="1"/>
    <col min="2" max="2" width="7.8" style="49" customWidth="1"/>
    <col min="3" max="3" width="11.1" style="49" customWidth="1"/>
    <col min="4" max="4" width="7.4" style="49" customWidth="1"/>
    <col min="5" max="5" width="10.3" style="49" customWidth="1"/>
    <col min="6" max="6" width="5.9" style="49" customWidth="1"/>
    <col min="7" max="8" width="14" style="49" customWidth="1"/>
    <col min="9" max="9" width="4.7" style="49" customWidth="1"/>
    <col min="10" max="10" width="5.9" style="49" customWidth="1"/>
    <col min="11" max="11" width="3.9" style="49" customWidth="1"/>
    <col min="12" max="13" width="4.3" style="49" customWidth="1"/>
    <col min="14" max="14" width="6.7" style="49" customWidth="1"/>
    <col min="15" max="15" width="48.3" style="49" customWidth="1"/>
    <col min="16" max="16384" width="9" style="49"/>
  </cols>
  <sheetData>
    <row r="1" s="49" customFormat="1" ht="20.45" customHeight="1" spans="1:14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="49" customFormat="1" ht="15.85" customHeight="1" spans="1:1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66"/>
    </row>
    <row r="3" s="49" customFormat="1" ht="15.85" customHeight="1" spans="1:15">
      <c r="A3" s="52" t="s">
        <v>2</v>
      </c>
      <c r="B3" s="52"/>
      <c r="C3" s="52" t="s">
        <v>146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67"/>
    </row>
    <row r="4" s="49" customFormat="1" ht="15.85" customHeight="1" spans="1:15">
      <c r="A4" s="52" t="s">
        <v>4</v>
      </c>
      <c r="B4" s="52"/>
      <c r="C4" s="52" t="s">
        <v>5</v>
      </c>
      <c r="D4" s="52"/>
      <c r="E4" s="52"/>
      <c r="F4" s="52"/>
      <c r="G4" s="52"/>
      <c r="H4" s="52" t="s">
        <v>6</v>
      </c>
      <c r="I4" s="52"/>
      <c r="J4" s="52" t="s">
        <v>7</v>
      </c>
      <c r="K4" s="52"/>
      <c r="L4" s="52"/>
      <c r="M4" s="52"/>
      <c r="N4" s="52"/>
      <c r="O4" s="67"/>
    </row>
    <row r="5" s="49" customFormat="1" ht="15.85" customHeight="1" spans="1:15">
      <c r="A5" s="53" t="s">
        <v>8</v>
      </c>
      <c r="B5" s="54"/>
      <c r="C5" s="52"/>
      <c r="D5" s="52"/>
      <c r="E5" s="52" t="s">
        <v>9</v>
      </c>
      <c r="F5" s="52" t="s">
        <v>10</v>
      </c>
      <c r="G5" s="52"/>
      <c r="H5" s="52" t="s">
        <v>11</v>
      </c>
      <c r="I5" s="52"/>
      <c r="J5" s="52" t="s">
        <v>12</v>
      </c>
      <c r="K5" s="52"/>
      <c r="L5" s="52" t="s">
        <v>13</v>
      </c>
      <c r="M5" s="52"/>
      <c r="N5" s="52" t="s">
        <v>14</v>
      </c>
      <c r="O5" s="67"/>
    </row>
    <row r="6" s="49" customFormat="1" ht="15.85" customHeight="1" spans="1:15">
      <c r="A6" s="55"/>
      <c r="B6" s="56"/>
      <c r="C6" s="57" t="s">
        <v>15</v>
      </c>
      <c r="D6" s="57"/>
      <c r="E6" s="58">
        <f t="shared" ref="E6:H6" si="0">E7+E8+E9</f>
        <v>77</v>
      </c>
      <c r="F6" s="58">
        <f t="shared" si="0"/>
        <v>71.9</v>
      </c>
      <c r="G6" s="58"/>
      <c r="H6" s="58">
        <f t="shared" si="0"/>
        <v>71.9</v>
      </c>
      <c r="I6" s="58"/>
      <c r="J6" s="52">
        <v>10</v>
      </c>
      <c r="K6" s="52"/>
      <c r="L6" s="68">
        <f t="shared" ref="L6:L9" si="1">IFERROR(H6/F6,"")</f>
        <v>1</v>
      </c>
      <c r="M6" s="68"/>
      <c r="N6" s="52">
        <f>IFERROR(L6*J6,"")</f>
        <v>10</v>
      </c>
      <c r="O6" s="69"/>
    </row>
    <row r="7" s="49" customFormat="1" ht="15.85" customHeight="1" spans="1:15">
      <c r="A7" s="55"/>
      <c r="B7" s="56"/>
      <c r="C7" s="52" t="s">
        <v>16</v>
      </c>
      <c r="D7" s="52"/>
      <c r="E7" s="58">
        <v>77</v>
      </c>
      <c r="F7" s="58">
        <v>71.9</v>
      </c>
      <c r="G7" s="58"/>
      <c r="H7" s="58">
        <v>71.9</v>
      </c>
      <c r="I7" s="58"/>
      <c r="J7" s="52" t="s">
        <v>17</v>
      </c>
      <c r="K7" s="52"/>
      <c r="L7" s="68">
        <f t="shared" si="1"/>
        <v>1</v>
      </c>
      <c r="M7" s="68"/>
      <c r="N7" s="52" t="s">
        <v>17</v>
      </c>
      <c r="O7" s="69"/>
    </row>
    <row r="8" s="49" customFormat="1" ht="15.85" customHeight="1" spans="1:15">
      <c r="A8" s="59"/>
      <c r="B8" s="60"/>
      <c r="C8" s="61" t="s">
        <v>18</v>
      </c>
      <c r="D8" s="61"/>
      <c r="E8" s="58"/>
      <c r="F8" s="58"/>
      <c r="G8" s="58"/>
      <c r="H8" s="58"/>
      <c r="I8" s="58"/>
      <c r="J8" s="52" t="s">
        <v>17</v>
      </c>
      <c r="K8" s="52"/>
      <c r="L8" s="68" t="str">
        <f t="shared" si="1"/>
        <v/>
      </c>
      <c r="M8" s="68"/>
      <c r="N8" s="52" t="s">
        <v>17</v>
      </c>
      <c r="O8" s="69"/>
    </row>
    <row r="9" s="49" customFormat="1" ht="15.85" customHeight="1" spans="1:15">
      <c r="A9" s="62"/>
      <c r="B9" s="62"/>
      <c r="C9" s="61" t="s">
        <v>19</v>
      </c>
      <c r="D9" s="61"/>
      <c r="E9" s="58"/>
      <c r="F9" s="58"/>
      <c r="G9" s="58"/>
      <c r="H9" s="58"/>
      <c r="I9" s="58"/>
      <c r="J9" s="52" t="s">
        <v>17</v>
      </c>
      <c r="K9" s="52"/>
      <c r="L9" s="68" t="str">
        <f t="shared" si="1"/>
        <v/>
      </c>
      <c r="M9" s="68"/>
      <c r="N9" s="52" t="s">
        <v>17</v>
      </c>
      <c r="O9" s="69"/>
    </row>
    <row r="10" s="49" customFormat="1" ht="15.85" customHeight="1" spans="1:15">
      <c r="A10" s="52" t="s">
        <v>20</v>
      </c>
      <c r="B10" s="52" t="s">
        <v>21</v>
      </c>
      <c r="C10" s="52"/>
      <c r="D10" s="52"/>
      <c r="E10" s="52"/>
      <c r="F10" s="52"/>
      <c r="G10" s="52"/>
      <c r="H10" s="52" t="s">
        <v>22</v>
      </c>
      <c r="I10" s="52"/>
      <c r="J10" s="52"/>
      <c r="K10" s="52"/>
      <c r="L10" s="52"/>
      <c r="M10" s="52"/>
      <c r="N10" s="52"/>
      <c r="O10" s="67"/>
    </row>
    <row r="11" s="49" customFormat="1" ht="61" customHeight="1" spans="1:15">
      <c r="A11" s="52"/>
      <c r="B11" s="63" t="s">
        <v>147</v>
      </c>
      <c r="C11" s="63"/>
      <c r="D11" s="63"/>
      <c r="E11" s="63"/>
      <c r="F11" s="63"/>
      <c r="G11" s="63"/>
      <c r="H11" s="63" t="s">
        <v>148</v>
      </c>
      <c r="I11" s="63"/>
      <c r="J11" s="63"/>
      <c r="K11" s="63"/>
      <c r="L11" s="63"/>
      <c r="M11" s="63"/>
      <c r="N11" s="63"/>
      <c r="O11" s="70"/>
    </row>
    <row r="12" s="49" customFormat="1" ht="15.85" customHeight="1" spans="1:15">
      <c r="A12" s="52" t="s">
        <v>25</v>
      </c>
      <c r="B12" s="52" t="s">
        <v>26</v>
      </c>
      <c r="C12" s="52" t="s">
        <v>27</v>
      </c>
      <c r="D12" s="52" t="s">
        <v>28</v>
      </c>
      <c r="E12" s="52"/>
      <c r="F12" s="52"/>
      <c r="G12" s="52" t="s">
        <v>29</v>
      </c>
      <c r="H12" s="52" t="s">
        <v>30</v>
      </c>
      <c r="I12" s="52" t="s">
        <v>12</v>
      </c>
      <c r="J12" s="52"/>
      <c r="K12" s="52" t="s">
        <v>14</v>
      </c>
      <c r="L12" s="52"/>
      <c r="M12" s="52" t="s">
        <v>31</v>
      </c>
      <c r="N12" s="52"/>
      <c r="O12" s="67"/>
    </row>
    <row r="13" s="49" customFormat="1" ht="32.1" customHeight="1" spans="1: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67"/>
    </row>
    <row r="14" s="49" customFormat="1" ht="25" customHeight="1" spans="1:15">
      <c r="A14" s="52"/>
      <c r="B14" s="52" t="s">
        <v>32</v>
      </c>
      <c r="C14" s="52" t="s">
        <v>33</v>
      </c>
      <c r="D14" s="16" t="s">
        <v>149</v>
      </c>
      <c r="E14" s="17"/>
      <c r="F14" s="18"/>
      <c r="G14" s="19" t="s">
        <v>150</v>
      </c>
      <c r="H14" s="19" t="s">
        <v>150</v>
      </c>
      <c r="I14" s="52">
        <v>4</v>
      </c>
      <c r="J14" s="52"/>
      <c r="K14" s="52">
        <v>4</v>
      </c>
      <c r="L14" s="52"/>
      <c r="M14" s="52" t="s">
        <v>151</v>
      </c>
      <c r="N14" s="52"/>
      <c r="O14" s="67"/>
    </row>
    <row r="15" s="49" customFormat="1" ht="25" customHeight="1" spans="1:15">
      <c r="A15" s="52"/>
      <c r="B15" s="52"/>
      <c r="C15" s="52"/>
      <c r="D15" s="16" t="s">
        <v>152</v>
      </c>
      <c r="E15" s="17"/>
      <c r="F15" s="18"/>
      <c r="G15" s="19" t="s">
        <v>153</v>
      </c>
      <c r="H15" s="19" t="s">
        <v>153</v>
      </c>
      <c r="I15" s="52">
        <v>4</v>
      </c>
      <c r="J15" s="52"/>
      <c r="K15" s="52">
        <v>4</v>
      </c>
      <c r="L15" s="52"/>
      <c r="M15" s="52"/>
      <c r="N15" s="52"/>
      <c r="O15" s="67"/>
    </row>
    <row r="16" s="49" customFormat="1" ht="25" customHeight="1" spans="1:15">
      <c r="A16" s="52"/>
      <c r="B16" s="52"/>
      <c r="C16" s="52"/>
      <c r="D16" s="16" t="s">
        <v>154</v>
      </c>
      <c r="E16" s="17"/>
      <c r="F16" s="18"/>
      <c r="G16" s="19" t="s">
        <v>155</v>
      </c>
      <c r="H16" s="19" t="s">
        <v>155</v>
      </c>
      <c r="I16" s="52">
        <v>4</v>
      </c>
      <c r="J16" s="52"/>
      <c r="K16" s="52">
        <v>4</v>
      </c>
      <c r="L16" s="52"/>
      <c r="M16" s="52"/>
      <c r="N16" s="52"/>
      <c r="O16" s="67"/>
    </row>
    <row r="17" s="49" customFormat="1" ht="25" customHeight="1" spans="1:15">
      <c r="A17" s="52"/>
      <c r="B17" s="52"/>
      <c r="C17" s="52"/>
      <c r="D17" s="16" t="s">
        <v>156</v>
      </c>
      <c r="E17" s="17"/>
      <c r="F17" s="18"/>
      <c r="G17" s="19" t="s">
        <v>157</v>
      </c>
      <c r="H17" s="19" t="s">
        <v>157</v>
      </c>
      <c r="I17" s="52">
        <v>4</v>
      </c>
      <c r="J17" s="52"/>
      <c r="K17" s="52">
        <v>4</v>
      </c>
      <c r="L17" s="52"/>
      <c r="M17" s="52"/>
      <c r="N17" s="52"/>
      <c r="O17" s="67"/>
    </row>
    <row r="18" s="49" customFormat="1" ht="25" customHeight="1" spans="1:15">
      <c r="A18" s="52"/>
      <c r="B18" s="52"/>
      <c r="C18" s="52" t="s">
        <v>36</v>
      </c>
      <c r="D18" s="16" t="s">
        <v>122</v>
      </c>
      <c r="E18" s="17"/>
      <c r="F18" s="18"/>
      <c r="G18" s="20">
        <v>1</v>
      </c>
      <c r="H18" s="20">
        <v>1</v>
      </c>
      <c r="I18" s="52">
        <v>4</v>
      </c>
      <c r="J18" s="52"/>
      <c r="K18" s="52">
        <v>4</v>
      </c>
      <c r="L18" s="52"/>
      <c r="M18" s="52"/>
      <c r="N18" s="52"/>
      <c r="O18" s="67"/>
    </row>
    <row r="19" s="49" customFormat="1" ht="25" customHeight="1" spans="1:15">
      <c r="A19" s="52"/>
      <c r="B19" s="52"/>
      <c r="C19" s="52"/>
      <c r="D19" s="16" t="s">
        <v>123</v>
      </c>
      <c r="E19" s="17"/>
      <c r="F19" s="18"/>
      <c r="G19" s="20">
        <v>1</v>
      </c>
      <c r="H19" s="20">
        <v>1</v>
      </c>
      <c r="I19" s="52">
        <v>4</v>
      </c>
      <c r="J19" s="52"/>
      <c r="K19" s="52">
        <v>4</v>
      </c>
      <c r="L19" s="52"/>
      <c r="M19" s="52"/>
      <c r="N19" s="52"/>
      <c r="O19" s="67"/>
    </row>
    <row r="20" s="49" customFormat="1" ht="25" customHeight="1" spans="1:15">
      <c r="A20" s="52"/>
      <c r="B20" s="52"/>
      <c r="C20" s="52" t="s">
        <v>38</v>
      </c>
      <c r="D20" s="16" t="s">
        <v>124</v>
      </c>
      <c r="E20" s="17"/>
      <c r="F20" s="18"/>
      <c r="G20" s="20">
        <v>1</v>
      </c>
      <c r="H20" s="20">
        <v>1</v>
      </c>
      <c r="I20" s="52">
        <v>4</v>
      </c>
      <c r="J20" s="52"/>
      <c r="K20" s="52">
        <v>4</v>
      </c>
      <c r="L20" s="52"/>
      <c r="M20" s="52"/>
      <c r="N20" s="52"/>
      <c r="O20" s="67"/>
    </row>
    <row r="21" s="49" customFormat="1" ht="25" customHeight="1" spans="1:15">
      <c r="A21" s="52"/>
      <c r="B21" s="52"/>
      <c r="C21" s="52"/>
      <c r="D21" s="16" t="s">
        <v>39</v>
      </c>
      <c r="E21" s="17"/>
      <c r="F21" s="18"/>
      <c r="G21" s="19" t="s">
        <v>125</v>
      </c>
      <c r="H21" s="19" t="s">
        <v>125</v>
      </c>
      <c r="I21" s="52">
        <v>4</v>
      </c>
      <c r="J21" s="52"/>
      <c r="K21" s="52">
        <v>4</v>
      </c>
      <c r="L21" s="52"/>
      <c r="M21" s="52"/>
      <c r="N21" s="52"/>
      <c r="O21" s="67"/>
    </row>
    <row r="22" s="49" customFormat="1" ht="25" customHeight="1" spans="1:15">
      <c r="A22" s="52"/>
      <c r="B22" s="52"/>
      <c r="C22" s="52"/>
      <c r="D22" s="16" t="s">
        <v>40</v>
      </c>
      <c r="E22" s="17"/>
      <c r="F22" s="18"/>
      <c r="G22" s="19" t="s">
        <v>158</v>
      </c>
      <c r="H22" s="19" t="s">
        <v>158</v>
      </c>
      <c r="I22" s="52">
        <v>4</v>
      </c>
      <c r="J22" s="52"/>
      <c r="K22" s="52">
        <v>4</v>
      </c>
      <c r="L22" s="52"/>
      <c r="M22" s="52"/>
      <c r="N22" s="52"/>
      <c r="O22" s="71"/>
    </row>
    <row r="23" s="49" customFormat="1" ht="25" customHeight="1" spans="1:15">
      <c r="A23" s="52"/>
      <c r="B23" s="52"/>
      <c r="C23" s="74" t="s">
        <v>41</v>
      </c>
      <c r="D23" s="16" t="s">
        <v>159</v>
      </c>
      <c r="E23" s="17"/>
      <c r="F23" s="18"/>
      <c r="G23" s="19" t="s">
        <v>160</v>
      </c>
      <c r="H23" s="19" t="s">
        <v>160</v>
      </c>
      <c r="I23" s="52">
        <v>4</v>
      </c>
      <c r="J23" s="52"/>
      <c r="K23" s="52">
        <v>4</v>
      </c>
      <c r="L23" s="52"/>
      <c r="M23" s="52"/>
      <c r="N23" s="52"/>
      <c r="O23" s="71"/>
    </row>
    <row r="24" s="49" customFormat="1" ht="25" customHeight="1" spans="1:15">
      <c r="A24" s="52"/>
      <c r="B24" s="52"/>
      <c r="C24" s="75"/>
      <c r="D24" s="16" t="s">
        <v>161</v>
      </c>
      <c r="E24" s="17"/>
      <c r="F24" s="18"/>
      <c r="G24" s="19" t="s">
        <v>162</v>
      </c>
      <c r="H24" s="19" t="s">
        <v>162</v>
      </c>
      <c r="I24" s="52">
        <v>4</v>
      </c>
      <c r="J24" s="52"/>
      <c r="K24" s="52">
        <v>4</v>
      </c>
      <c r="L24" s="52"/>
      <c r="M24" s="52"/>
      <c r="N24" s="52"/>
      <c r="O24" s="71"/>
    </row>
    <row r="25" s="49" customFormat="1" ht="25" customHeight="1" spans="1:15">
      <c r="A25" s="52"/>
      <c r="B25" s="52"/>
      <c r="C25" s="75"/>
      <c r="D25" s="16" t="s">
        <v>163</v>
      </c>
      <c r="E25" s="17"/>
      <c r="F25" s="18"/>
      <c r="G25" s="19" t="s">
        <v>164</v>
      </c>
      <c r="H25" s="19" t="s">
        <v>164</v>
      </c>
      <c r="I25" s="52">
        <v>3</v>
      </c>
      <c r="J25" s="52"/>
      <c r="K25" s="52">
        <v>3</v>
      </c>
      <c r="L25" s="52"/>
      <c r="M25" s="52"/>
      <c r="N25" s="52"/>
      <c r="O25" s="67"/>
    </row>
    <row r="26" s="49" customFormat="1" ht="25" customHeight="1" spans="1:15">
      <c r="A26" s="52"/>
      <c r="B26" s="52"/>
      <c r="C26" s="76"/>
      <c r="D26" s="16" t="s">
        <v>165</v>
      </c>
      <c r="E26" s="17"/>
      <c r="F26" s="18"/>
      <c r="G26" s="25" t="s">
        <v>166</v>
      </c>
      <c r="H26" s="25" t="s">
        <v>166</v>
      </c>
      <c r="I26" s="52">
        <v>3</v>
      </c>
      <c r="J26" s="52"/>
      <c r="K26" s="52">
        <v>3</v>
      </c>
      <c r="L26" s="52"/>
      <c r="M26" s="52"/>
      <c r="N26" s="52"/>
      <c r="O26" s="67"/>
    </row>
    <row r="27" s="49" customFormat="1" ht="25" customHeight="1" spans="1:15">
      <c r="A27" s="52"/>
      <c r="B27" s="52" t="s">
        <v>44</v>
      </c>
      <c r="C27" s="52" t="s">
        <v>45</v>
      </c>
      <c r="D27" s="64"/>
      <c r="E27" s="64"/>
      <c r="F27" s="64"/>
      <c r="G27" s="52"/>
      <c r="H27" s="52"/>
      <c r="I27" s="52"/>
      <c r="J27" s="52"/>
      <c r="K27" s="52"/>
      <c r="L27" s="52"/>
      <c r="M27" s="52"/>
      <c r="N27" s="52"/>
      <c r="O27" s="67"/>
    </row>
    <row r="28" s="49" customFormat="1" ht="25" customHeight="1" spans="1:15">
      <c r="A28" s="52"/>
      <c r="B28" s="52"/>
      <c r="C28" s="52" t="s">
        <v>48</v>
      </c>
      <c r="D28" s="16" t="s">
        <v>139</v>
      </c>
      <c r="E28" s="17"/>
      <c r="F28" s="18"/>
      <c r="G28" s="19" t="s">
        <v>140</v>
      </c>
      <c r="H28" s="20">
        <v>1</v>
      </c>
      <c r="I28" s="52">
        <v>10</v>
      </c>
      <c r="J28" s="52"/>
      <c r="K28" s="52">
        <v>10</v>
      </c>
      <c r="L28" s="52"/>
      <c r="M28" s="52"/>
      <c r="N28" s="52"/>
      <c r="O28" s="67"/>
    </row>
    <row r="29" s="49" customFormat="1" ht="25" customHeight="1" spans="1:15">
      <c r="A29" s="52"/>
      <c r="B29" s="52"/>
      <c r="C29" s="52"/>
      <c r="D29" s="16" t="s">
        <v>141</v>
      </c>
      <c r="E29" s="17"/>
      <c r="F29" s="18"/>
      <c r="G29" s="19" t="s">
        <v>50</v>
      </c>
      <c r="H29" s="20">
        <v>1</v>
      </c>
      <c r="I29" s="52">
        <v>10</v>
      </c>
      <c r="J29" s="52"/>
      <c r="K29" s="52">
        <v>10</v>
      </c>
      <c r="L29" s="52"/>
      <c r="M29" s="52"/>
      <c r="N29" s="52"/>
      <c r="O29" s="67"/>
    </row>
    <row r="30" s="49" customFormat="1" ht="25" customHeight="1" spans="1:15">
      <c r="A30" s="52"/>
      <c r="B30" s="52"/>
      <c r="C30" s="52" t="s">
        <v>51</v>
      </c>
      <c r="D30" s="64"/>
      <c r="E30" s="64"/>
      <c r="F30" s="64"/>
      <c r="G30" s="52"/>
      <c r="H30" s="52"/>
      <c r="I30" s="52"/>
      <c r="J30" s="52"/>
      <c r="K30" s="52"/>
      <c r="L30" s="52"/>
      <c r="M30" s="52"/>
      <c r="N30" s="52"/>
      <c r="O30" s="67"/>
    </row>
    <row r="31" s="49" customFormat="1" ht="25" customHeight="1" spans="1:15">
      <c r="A31" s="52"/>
      <c r="B31" s="52"/>
      <c r="C31" s="52" t="s">
        <v>52</v>
      </c>
      <c r="D31" s="16" t="s">
        <v>142</v>
      </c>
      <c r="E31" s="17"/>
      <c r="F31" s="18"/>
      <c r="G31" s="19" t="s">
        <v>143</v>
      </c>
      <c r="H31" s="20" t="s">
        <v>144</v>
      </c>
      <c r="I31" s="52">
        <v>10</v>
      </c>
      <c r="J31" s="52"/>
      <c r="K31" s="52">
        <v>10</v>
      </c>
      <c r="L31" s="52"/>
      <c r="M31" s="52"/>
      <c r="N31" s="52"/>
      <c r="O31" s="67"/>
    </row>
    <row r="32" s="49" customFormat="1" ht="25" customHeight="1" spans="1:15">
      <c r="A32" s="52"/>
      <c r="B32" s="52" t="s">
        <v>56</v>
      </c>
      <c r="C32" s="52" t="s">
        <v>57</v>
      </c>
      <c r="D32" s="16" t="s">
        <v>167</v>
      </c>
      <c r="E32" s="17"/>
      <c r="F32" s="18"/>
      <c r="G32" s="19" t="s">
        <v>59</v>
      </c>
      <c r="H32" s="77">
        <v>0.9</v>
      </c>
      <c r="I32" s="52">
        <v>10</v>
      </c>
      <c r="J32" s="52"/>
      <c r="K32" s="52">
        <v>10</v>
      </c>
      <c r="L32" s="52"/>
      <c r="M32" s="52"/>
      <c r="N32" s="52"/>
      <c r="O32" s="67"/>
    </row>
    <row r="33" s="49" customFormat="1" ht="15.85" customHeight="1" spans="1:15">
      <c r="A33" s="65" t="s">
        <v>60</v>
      </c>
      <c r="B33" s="65"/>
      <c r="C33" s="65"/>
      <c r="D33" s="65"/>
      <c r="E33" s="65"/>
      <c r="F33" s="65"/>
      <c r="G33" s="65"/>
      <c r="H33" s="65"/>
      <c r="I33" s="65">
        <f>SUM(I14:J32)+J6</f>
        <v>100</v>
      </c>
      <c r="J33" s="65"/>
      <c r="K33" s="52">
        <v>100</v>
      </c>
      <c r="L33" s="52"/>
      <c r="M33" s="62"/>
      <c r="N33" s="62"/>
      <c r="O33" s="67"/>
    </row>
    <row r="34" s="49" customFormat="1" spans="15:15">
      <c r="O34" s="70"/>
    </row>
    <row r="35" s="49" customFormat="1" spans="15:15">
      <c r="O35" s="70"/>
    </row>
  </sheetData>
  <mergeCells count="13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A33:H33"/>
    <mergeCell ref="I33:J33"/>
    <mergeCell ref="K33:L33"/>
    <mergeCell ref="M33:N33"/>
    <mergeCell ref="A10:A11"/>
    <mergeCell ref="A12:A32"/>
    <mergeCell ref="B12:B13"/>
    <mergeCell ref="B14:B26"/>
    <mergeCell ref="B27:B31"/>
    <mergeCell ref="C12:C13"/>
    <mergeCell ref="C14:C17"/>
    <mergeCell ref="C18:C19"/>
    <mergeCell ref="C20:C22"/>
    <mergeCell ref="C23:C26"/>
    <mergeCell ref="C28:C29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workbookViewId="0">
      <selection activeCell="C3" sqref="C3:N3"/>
    </sheetView>
  </sheetViews>
  <sheetFormatPr defaultColWidth="9" defaultRowHeight="13.5"/>
  <cols>
    <col min="1" max="2" width="5.10833333333333" style="1" customWidth="1"/>
    <col min="3" max="3" width="9.44166666666667" style="1" customWidth="1"/>
    <col min="4" max="4" width="7.44166666666667" style="1" customWidth="1"/>
    <col min="5" max="5" width="11.1083333333333" style="1" customWidth="1"/>
    <col min="6" max="6" width="5.89166666666667" style="1" customWidth="1"/>
    <col min="7" max="8" width="11.6583333333333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8"/>
    </row>
    <row r="3" s="1" customFormat="1" ht="15.9" customHeight="1" spans="1:15">
      <c r="A3" s="4" t="s">
        <v>2</v>
      </c>
      <c r="B3" s="4"/>
      <c r="C3" s="4" t="s">
        <v>168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9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9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9"/>
    </row>
    <row r="6" s="1" customFormat="1" ht="15.9" customHeight="1" spans="1:15">
      <c r="A6" s="7"/>
      <c r="B6" s="8"/>
      <c r="C6" s="9" t="s">
        <v>15</v>
      </c>
      <c r="D6" s="9"/>
      <c r="E6" s="10">
        <f t="shared" ref="E6:H6" si="0">E7+E8+E9</f>
        <v>70</v>
      </c>
      <c r="F6" s="10">
        <f t="shared" si="0"/>
        <v>65</v>
      </c>
      <c r="G6" s="10"/>
      <c r="H6" s="10">
        <f t="shared" si="0"/>
        <v>52</v>
      </c>
      <c r="I6" s="10"/>
      <c r="J6" s="4">
        <v>10</v>
      </c>
      <c r="K6" s="4"/>
      <c r="L6" s="30">
        <f t="shared" ref="L6:L9" si="1">IFERROR(H6/F6,"")</f>
        <v>0.8</v>
      </c>
      <c r="M6" s="30"/>
      <c r="N6" s="4">
        <f>IFERROR(L6*J6,"")</f>
        <v>8</v>
      </c>
      <c r="O6" s="31"/>
    </row>
    <row r="7" s="1" customFormat="1" ht="20.6" customHeight="1" spans="1:15">
      <c r="A7" s="7"/>
      <c r="B7" s="8"/>
      <c r="C7" s="4" t="s">
        <v>16</v>
      </c>
      <c r="D7" s="4"/>
      <c r="E7" s="10">
        <v>70</v>
      </c>
      <c r="F7" s="10">
        <v>65</v>
      </c>
      <c r="G7" s="10"/>
      <c r="H7" s="10">
        <v>52</v>
      </c>
      <c r="I7" s="10"/>
      <c r="J7" s="4" t="s">
        <v>17</v>
      </c>
      <c r="K7" s="4"/>
      <c r="L7" s="30">
        <f t="shared" si="1"/>
        <v>0.8</v>
      </c>
      <c r="M7" s="30"/>
      <c r="N7" s="4" t="s">
        <v>17</v>
      </c>
      <c r="O7" s="31"/>
    </row>
    <row r="8" s="1" customFormat="1" ht="15.9" customHeight="1" spans="1:15">
      <c r="A8" s="11"/>
      <c r="B8" s="12"/>
      <c r="C8" s="13" t="s">
        <v>18</v>
      </c>
      <c r="D8" s="13"/>
      <c r="E8" s="10"/>
      <c r="F8" s="10"/>
      <c r="G8" s="10"/>
      <c r="H8" s="10"/>
      <c r="I8" s="10"/>
      <c r="J8" s="4" t="s">
        <v>17</v>
      </c>
      <c r="K8" s="4"/>
      <c r="L8" s="30" t="str">
        <f t="shared" si="1"/>
        <v/>
      </c>
      <c r="M8" s="30"/>
      <c r="N8" s="4" t="s">
        <v>17</v>
      </c>
      <c r="O8" s="31"/>
    </row>
    <row r="9" s="1" customFormat="1" ht="15.9" customHeight="1" spans="1:15">
      <c r="A9" s="14"/>
      <c r="B9" s="14"/>
      <c r="C9" s="13" t="s">
        <v>19</v>
      </c>
      <c r="D9" s="13"/>
      <c r="E9" s="10"/>
      <c r="F9" s="10"/>
      <c r="G9" s="10"/>
      <c r="H9" s="10"/>
      <c r="I9" s="10"/>
      <c r="J9" s="4" t="s">
        <v>17</v>
      </c>
      <c r="K9" s="4"/>
      <c r="L9" s="30" t="str">
        <f t="shared" si="1"/>
        <v/>
      </c>
      <c r="M9" s="30"/>
      <c r="N9" s="4" t="s">
        <v>17</v>
      </c>
      <c r="O9" s="31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9"/>
    </row>
    <row r="11" s="1" customFormat="1" ht="61" customHeight="1" spans="1:15">
      <c r="A11" s="4"/>
      <c r="B11" s="15" t="s">
        <v>169</v>
      </c>
      <c r="C11" s="15"/>
      <c r="D11" s="15"/>
      <c r="E11" s="15"/>
      <c r="F11" s="15"/>
      <c r="G11" s="15"/>
      <c r="H11" s="15" t="s">
        <v>170</v>
      </c>
      <c r="I11" s="15"/>
      <c r="J11" s="15"/>
      <c r="K11" s="15"/>
      <c r="L11" s="15"/>
      <c r="M11" s="15"/>
      <c r="N11" s="15"/>
      <c r="O11" s="32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9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9"/>
    </row>
    <row r="14" s="1" customFormat="1" ht="26.8" customHeight="1" spans="1:15">
      <c r="A14" s="4"/>
      <c r="B14" s="4" t="s">
        <v>32</v>
      </c>
      <c r="C14" s="4" t="s">
        <v>33</v>
      </c>
      <c r="D14" s="16" t="s">
        <v>171</v>
      </c>
      <c r="E14" s="17"/>
      <c r="F14" s="18"/>
      <c r="G14" s="19" t="s">
        <v>172</v>
      </c>
      <c r="H14" s="19" t="s">
        <v>172</v>
      </c>
      <c r="I14" s="4">
        <v>5</v>
      </c>
      <c r="J14" s="4"/>
      <c r="K14" s="4">
        <v>5</v>
      </c>
      <c r="L14" s="4"/>
      <c r="M14" s="4"/>
      <c r="N14" s="4"/>
      <c r="O14" s="29"/>
    </row>
    <row r="15" s="1" customFormat="1" ht="26.8" customHeight="1" spans="1:15">
      <c r="A15" s="4"/>
      <c r="B15" s="4"/>
      <c r="C15" s="4"/>
      <c r="D15" s="16" t="s">
        <v>173</v>
      </c>
      <c r="E15" s="17"/>
      <c r="F15" s="18"/>
      <c r="G15" s="19" t="s">
        <v>174</v>
      </c>
      <c r="H15" s="19" t="s">
        <v>174</v>
      </c>
      <c r="I15" s="4">
        <v>5</v>
      </c>
      <c r="J15" s="4"/>
      <c r="K15" s="4">
        <v>5</v>
      </c>
      <c r="L15" s="4"/>
      <c r="M15" s="4"/>
      <c r="N15" s="4"/>
      <c r="O15" s="29"/>
    </row>
    <row r="16" s="1" customFormat="1" ht="26.8" customHeight="1" spans="1:15">
      <c r="A16" s="4"/>
      <c r="B16" s="4"/>
      <c r="C16" s="4"/>
      <c r="D16" s="16" t="s">
        <v>175</v>
      </c>
      <c r="E16" s="17"/>
      <c r="F16" s="18"/>
      <c r="G16" s="19" t="s">
        <v>176</v>
      </c>
      <c r="H16" s="19" t="s">
        <v>176</v>
      </c>
      <c r="I16" s="4">
        <v>5</v>
      </c>
      <c r="J16" s="4"/>
      <c r="K16" s="4">
        <v>5</v>
      </c>
      <c r="L16" s="4"/>
      <c r="M16" s="4"/>
      <c r="N16" s="4"/>
      <c r="O16" s="29"/>
    </row>
    <row r="17" s="1" customFormat="1" ht="26.8" customHeight="1" spans="1:15">
      <c r="A17" s="4"/>
      <c r="B17" s="4"/>
      <c r="C17" s="4" t="s">
        <v>36</v>
      </c>
      <c r="D17" s="16" t="s">
        <v>122</v>
      </c>
      <c r="E17" s="17"/>
      <c r="F17" s="18"/>
      <c r="G17" s="20">
        <v>1</v>
      </c>
      <c r="H17" s="39">
        <v>1</v>
      </c>
      <c r="I17" s="4">
        <v>5</v>
      </c>
      <c r="J17" s="4"/>
      <c r="K17" s="4">
        <v>5</v>
      </c>
      <c r="L17" s="4"/>
      <c r="M17" s="4"/>
      <c r="N17" s="4"/>
      <c r="O17" s="29"/>
    </row>
    <row r="18" s="1" customFormat="1" ht="26.8" customHeight="1" spans="1:15">
      <c r="A18" s="4"/>
      <c r="B18" s="4"/>
      <c r="C18" s="4"/>
      <c r="D18" s="16" t="s">
        <v>123</v>
      </c>
      <c r="E18" s="17"/>
      <c r="F18" s="18"/>
      <c r="G18" s="20">
        <v>1</v>
      </c>
      <c r="H18" s="39">
        <v>1</v>
      </c>
      <c r="I18" s="4">
        <v>5</v>
      </c>
      <c r="J18" s="4"/>
      <c r="K18" s="4">
        <v>5</v>
      </c>
      <c r="L18" s="4"/>
      <c r="M18" s="4"/>
      <c r="N18" s="4"/>
      <c r="O18" s="29"/>
    </row>
    <row r="19" s="1" customFormat="1" ht="26.8" customHeight="1" spans="1:15">
      <c r="A19" s="4"/>
      <c r="B19" s="4"/>
      <c r="C19" s="4" t="s">
        <v>38</v>
      </c>
      <c r="D19" s="16" t="s">
        <v>124</v>
      </c>
      <c r="E19" s="17"/>
      <c r="F19" s="18"/>
      <c r="G19" s="20">
        <v>1</v>
      </c>
      <c r="H19" s="20">
        <v>1</v>
      </c>
      <c r="I19" s="4">
        <v>5</v>
      </c>
      <c r="J19" s="4"/>
      <c r="K19" s="4">
        <v>5</v>
      </c>
      <c r="L19" s="4"/>
      <c r="M19" s="4"/>
      <c r="N19" s="4"/>
      <c r="O19" s="29"/>
    </row>
    <row r="20" s="1" customFormat="1" ht="26.8" customHeight="1" spans="1:15">
      <c r="A20" s="4"/>
      <c r="B20" s="4"/>
      <c r="C20" s="4"/>
      <c r="D20" s="16" t="s">
        <v>39</v>
      </c>
      <c r="E20" s="17"/>
      <c r="F20" s="18"/>
      <c r="G20" s="19" t="s">
        <v>125</v>
      </c>
      <c r="H20" s="19" t="s">
        <v>125</v>
      </c>
      <c r="I20" s="4">
        <v>4</v>
      </c>
      <c r="J20" s="4"/>
      <c r="K20" s="4">
        <v>4</v>
      </c>
      <c r="L20" s="4"/>
      <c r="M20" s="4"/>
      <c r="N20" s="4"/>
      <c r="O20" s="29"/>
    </row>
    <row r="21" s="1" customFormat="1" ht="26.8" customHeight="1" spans="1:15">
      <c r="A21" s="4"/>
      <c r="B21" s="4"/>
      <c r="C21" s="4"/>
      <c r="D21" s="16" t="s">
        <v>40</v>
      </c>
      <c r="E21" s="17"/>
      <c r="F21" s="18"/>
      <c r="G21" s="19" t="s">
        <v>158</v>
      </c>
      <c r="H21" s="19" t="s">
        <v>158</v>
      </c>
      <c r="I21" s="4">
        <v>4</v>
      </c>
      <c r="J21" s="4"/>
      <c r="K21" s="4">
        <v>4</v>
      </c>
      <c r="L21" s="4"/>
      <c r="M21" s="4"/>
      <c r="N21" s="4"/>
      <c r="O21" s="33"/>
    </row>
    <row r="22" s="1" customFormat="1" ht="26.8" customHeight="1" spans="1:15">
      <c r="A22" s="4"/>
      <c r="B22" s="4"/>
      <c r="C22" s="22" t="s">
        <v>41</v>
      </c>
      <c r="D22" s="16" t="s">
        <v>177</v>
      </c>
      <c r="E22" s="17"/>
      <c r="F22" s="18"/>
      <c r="G22" s="19" t="s">
        <v>178</v>
      </c>
      <c r="H22" s="20" t="s">
        <v>179</v>
      </c>
      <c r="I22" s="4">
        <v>4</v>
      </c>
      <c r="J22" s="4"/>
      <c r="K22" s="4">
        <v>4</v>
      </c>
      <c r="L22" s="4"/>
      <c r="M22" s="4"/>
      <c r="N22" s="4"/>
      <c r="O22" s="33"/>
    </row>
    <row r="23" s="1" customFormat="1" ht="26.8" customHeight="1" spans="1:15">
      <c r="A23" s="4"/>
      <c r="B23" s="4"/>
      <c r="C23" s="23"/>
      <c r="D23" s="16" t="s">
        <v>180</v>
      </c>
      <c r="E23" s="17"/>
      <c r="F23" s="18"/>
      <c r="G23" s="19" t="s">
        <v>181</v>
      </c>
      <c r="H23" s="20" t="s">
        <v>182</v>
      </c>
      <c r="I23" s="4">
        <v>4</v>
      </c>
      <c r="J23" s="4"/>
      <c r="K23" s="4">
        <v>3.08</v>
      </c>
      <c r="L23" s="4"/>
      <c r="M23" s="4" t="s">
        <v>183</v>
      </c>
      <c r="N23" s="4"/>
      <c r="O23" s="33"/>
    </row>
    <row r="24" s="1" customFormat="1" ht="26.8" customHeight="1" spans="1:15">
      <c r="A24" s="4"/>
      <c r="B24" s="4"/>
      <c r="C24" s="23"/>
      <c r="D24" s="16" t="s">
        <v>184</v>
      </c>
      <c r="E24" s="17"/>
      <c r="F24" s="18"/>
      <c r="G24" s="25" t="s">
        <v>185</v>
      </c>
      <c r="H24" s="20" t="s">
        <v>186</v>
      </c>
      <c r="I24" s="4">
        <v>4</v>
      </c>
      <c r="J24" s="4"/>
      <c r="K24" s="4">
        <v>4</v>
      </c>
      <c r="L24" s="4"/>
      <c r="M24" s="4"/>
      <c r="N24" s="4"/>
      <c r="O24" s="29"/>
    </row>
    <row r="25" s="1" customFormat="1" ht="26.8" customHeight="1" spans="1:15">
      <c r="A25" s="4"/>
      <c r="B25" s="4" t="s">
        <v>44</v>
      </c>
      <c r="C25" s="4" t="s">
        <v>45</v>
      </c>
      <c r="D25" s="26"/>
      <c r="E25" s="26"/>
      <c r="F25" s="26"/>
      <c r="G25" s="4"/>
      <c r="H25" s="4"/>
      <c r="I25" s="4"/>
      <c r="J25" s="4"/>
      <c r="K25" s="4"/>
      <c r="L25" s="4"/>
      <c r="M25" s="4"/>
      <c r="N25" s="4"/>
      <c r="O25" s="29"/>
    </row>
    <row r="26" s="1" customFormat="1" ht="26.8" customHeight="1" spans="1:15">
      <c r="A26" s="4"/>
      <c r="B26" s="4"/>
      <c r="C26" s="4" t="s">
        <v>48</v>
      </c>
      <c r="D26" s="16" t="s">
        <v>187</v>
      </c>
      <c r="E26" s="17"/>
      <c r="F26" s="18"/>
      <c r="G26" s="19" t="s">
        <v>188</v>
      </c>
      <c r="H26" s="20">
        <v>1</v>
      </c>
      <c r="I26" s="72">
        <v>10</v>
      </c>
      <c r="J26" s="73"/>
      <c r="K26" s="72">
        <v>10</v>
      </c>
      <c r="L26" s="73"/>
      <c r="M26" s="4"/>
      <c r="N26" s="4"/>
      <c r="O26" s="29"/>
    </row>
    <row r="27" s="1" customFormat="1" ht="26.8" customHeight="1" spans="1:15">
      <c r="A27" s="4"/>
      <c r="B27" s="4"/>
      <c r="C27" s="4"/>
      <c r="D27" s="16" t="s">
        <v>189</v>
      </c>
      <c r="E27" s="17"/>
      <c r="F27" s="18"/>
      <c r="G27" s="19" t="s">
        <v>190</v>
      </c>
      <c r="H27" s="20">
        <v>1</v>
      </c>
      <c r="I27" s="72">
        <v>10</v>
      </c>
      <c r="J27" s="73"/>
      <c r="K27" s="72">
        <v>10</v>
      </c>
      <c r="L27" s="73"/>
      <c r="M27" s="4"/>
      <c r="N27" s="4"/>
      <c r="O27" s="29"/>
    </row>
    <row r="28" s="1" customFormat="1" ht="26.8" customHeight="1" spans="1:15">
      <c r="A28" s="4"/>
      <c r="B28" s="4"/>
      <c r="C28" s="4" t="s">
        <v>51</v>
      </c>
      <c r="D28" s="26"/>
      <c r="E28" s="26"/>
      <c r="F28" s="26"/>
      <c r="G28" s="4"/>
      <c r="H28" s="4"/>
      <c r="I28" s="4"/>
      <c r="J28" s="4"/>
      <c r="K28" s="4"/>
      <c r="L28" s="4"/>
      <c r="M28" s="4"/>
      <c r="N28" s="4"/>
      <c r="O28" s="29"/>
    </row>
    <row r="29" s="1" customFormat="1" ht="26.8" customHeight="1" spans="1:15">
      <c r="A29" s="4"/>
      <c r="B29" s="4"/>
      <c r="C29" s="4" t="s">
        <v>52</v>
      </c>
      <c r="D29" s="16" t="s">
        <v>142</v>
      </c>
      <c r="E29" s="17"/>
      <c r="F29" s="18"/>
      <c r="G29" s="19" t="s">
        <v>143</v>
      </c>
      <c r="H29" s="20" t="s">
        <v>144</v>
      </c>
      <c r="I29" s="72">
        <v>10</v>
      </c>
      <c r="J29" s="73"/>
      <c r="K29" s="72">
        <v>10</v>
      </c>
      <c r="L29" s="73"/>
      <c r="M29" s="4"/>
      <c r="N29" s="4"/>
      <c r="O29" s="29"/>
    </row>
    <row r="30" s="1" customFormat="1" ht="26.8" customHeight="1" spans="1:15">
      <c r="A30" s="4"/>
      <c r="B30" s="4" t="s">
        <v>56</v>
      </c>
      <c r="C30" s="4" t="s">
        <v>57</v>
      </c>
      <c r="D30" s="16" t="s">
        <v>145</v>
      </c>
      <c r="E30" s="17"/>
      <c r="F30" s="18"/>
      <c r="G30" s="19" t="s">
        <v>59</v>
      </c>
      <c r="H30" s="39">
        <v>0.9</v>
      </c>
      <c r="I30" s="72">
        <v>10</v>
      </c>
      <c r="J30" s="73"/>
      <c r="K30" s="72">
        <v>10</v>
      </c>
      <c r="L30" s="73"/>
      <c r="M30" s="4"/>
      <c r="N30" s="4"/>
      <c r="O30" s="29"/>
    </row>
    <row r="31" s="1" customFormat="1" ht="26.8" customHeight="1" spans="1:15">
      <c r="A31" s="27" t="s">
        <v>60</v>
      </c>
      <c r="B31" s="27"/>
      <c r="C31" s="27"/>
      <c r="D31" s="27"/>
      <c r="E31" s="27"/>
      <c r="F31" s="27"/>
      <c r="G31" s="27"/>
      <c r="H31" s="27"/>
      <c r="I31" s="27">
        <f>SUM(I14:J30)+J6</f>
        <v>100</v>
      </c>
      <c r="J31" s="27"/>
      <c r="K31" s="4">
        <v>97.08</v>
      </c>
      <c r="L31" s="4"/>
      <c r="M31" s="14"/>
      <c r="N31" s="14"/>
      <c r="O31" s="29"/>
    </row>
    <row r="32" s="1" customFormat="1" spans="15:15">
      <c r="O32" s="32"/>
    </row>
    <row r="33" s="1" customFormat="1" spans="15:15">
      <c r="O33" s="32"/>
    </row>
  </sheetData>
  <mergeCells count="129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A31:H31"/>
    <mergeCell ref="I31:J31"/>
    <mergeCell ref="K31:L31"/>
    <mergeCell ref="M31:N31"/>
    <mergeCell ref="A10:A11"/>
    <mergeCell ref="A12:A30"/>
    <mergeCell ref="B12:B13"/>
    <mergeCell ref="B14:B24"/>
    <mergeCell ref="B25:B29"/>
    <mergeCell ref="C12:C13"/>
    <mergeCell ref="C14:C16"/>
    <mergeCell ref="C17:C18"/>
    <mergeCell ref="C19:C21"/>
    <mergeCell ref="C22:C24"/>
    <mergeCell ref="C26:C27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workbookViewId="0">
      <selection activeCell="C3" sqref="C3:N3"/>
    </sheetView>
  </sheetViews>
  <sheetFormatPr defaultColWidth="9" defaultRowHeight="13.5"/>
  <cols>
    <col min="1" max="2" width="5.9" style="1" customWidth="1"/>
    <col min="3" max="3" width="12.3" style="1" customWidth="1"/>
    <col min="4" max="4" width="7.4" style="1" customWidth="1"/>
    <col min="5" max="5" width="10.7" style="1" customWidth="1"/>
    <col min="6" max="6" width="5.9" style="1" customWidth="1"/>
    <col min="7" max="8" width="14.2" style="1" customWidth="1"/>
    <col min="9" max="9" width="4.7" style="1" customWidth="1"/>
    <col min="10" max="10" width="5.9" style="1" customWidth="1"/>
    <col min="11" max="11" width="3.9" style="1" customWidth="1"/>
    <col min="12" max="13" width="4.3" style="1" customWidth="1"/>
    <col min="14" max="14" width="6.7" style="1" customWidth="1"/>
    <col min="15" max="15" width="48.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8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8"/>
    </row>
    <row r="3" s="1" customFormat="1" ht="27.8" customHeight="1" spans="1:15">
      <c r="A3" s="4" t="s">
        <v>2</v>
      </c>
      <c r="B3" s="4"/>
      <c r="C3" s="4" t="s">
        <v>191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9"/>
    </row>
    <row r="4" s="1" customFormat="1" ht="15.85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9"/>
    </row>
    <row r="5" s="1" customFormat="1" ht="15.85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9"/>
    </row>
    <row r="6" s="1" customFormat="1" ht="15.85" customHeight="1" spans="1:15">
      <c r="A6" s="7"/>
      <c r="B6" s="8"/>
      <c r="C6" s="9" t="s">
        <v>15</v>
      </c>
      <c r="D6" s="9"/>
      <c r="E6" s="10">
        <f t="shared" ref="E6:H6" si="0">E7+E8+E9</f>
        <v>145</v>
      </c>
      <c r="F6" s="10">
        <f t="shared" si="0"/>
        <v>143.96</v>
      </c>
      <c r="G6" s="10"/>
      <c r="H6" s="10">
        <f t="shared" si="0"/>
        <v>86.4</v>
      </c>
      <c r="I6" s="10"/>
      <c r="J6" s="4">
        <v>10</v>
      </c>
      <c r="K6" s="4"/>
      <c r="L6" s="30">
        <f t="shared" ref="L6:L9" si="1">IFERROR(H6/F6,"")</f>
        <v>0.600166712975827</v>
      </c>
      <c r="M6" s="30"/>
      <c r="N6" s="4">
        <f>IFERROR(L6*J6,"")</f>
        <v>6.00166712975827</v>
      </c>
      <c r="O6" s="31"/>
    </row>
    <row r="7" s="1" customFormat="1" ht="15.85" customHeight="1" spans="1:15">
      <c r="A7" s="7"/>
      <c r="B7" s="8"/>
      <c r="C7" s="4" t="s">
        <v>16</v>
      </c>
      <c r="D7" s="4"/>
      <c r="E7" s="10">
        <v>145</v>
      </c>
      <c r="F7" s="10">
        <v>143.96</v>
      </c>
      <c r="G7" s="10"/>
      <c r="H7" s="10">
        <v>86.4</v>
      </c>
      <c r="I7" s="10"/>
      <c r="J7" s="4" t="s">
        <v>17</v>
      </c>
      <c r="K7" s="4"/>
      <c r="L7" s="30">
        <f t="shared" si="1"/>
        <v>0.600166712975827</v>
      </c>
      <c r="M7" s="30"/>
      <c r="N7" s="4" t="s">
        <v>17</v>
      </c>
      <c r="O7" s="31"/>
    </row>
    <row r="8" s="1" customFormat="1" ht="15.85" customHeight="1" spans="1:15">
      <c r="A8" s="11"/>
      <c r="B8" s="12"/>
      <c r="C8" s="13" t="s">
        <v>18</v>
      </c>
      <c r="D8" s="13"/>
      <c r="E8" s="10"/>
      <c r="F8" s="10"/>
      <c r="G8" s="10"/>
      <c r="H8" s="10"/>
      <c r="I8" s="10"/>
      <c r="J8" s="4" t="s">
        <v>17</v>
      </c>
      <c r="K8" s="4"/>
      <c r="L8" s="30" t="str">
        <f t="shared" si="1"/>
        <v/>
      </c>
      <c r="M8" s="30"/>
      <c r="N8" s="4" t="s">
        <v>17</v>
      </c>
      <c r="O8" s="31"/>
    </row>
    <row r="9" s="1" customFormat="1" ht="15.85" customHeight="1" spans="1:15">
      <c r="A9" s="14"/>
      <c r="B9" s="14"/>
      <c r="C9" s="13" t="s">
        <v>19</v>
      </c>
      <c r="D9" s="13"/>
      <c r="E9" s="10"/>
      <c r="F9" s="10"/>
      <c r="G9" s="10"/>
      <c r="H9" s="10"/>
      <c r="I9" s="10"/>
      <c r="J9" s="4" t="s">
        <v>17</v>
      </c>
      <c r="K9" s="4"/>
      <c r="L9" s="30" t="str">
        <f t="shared" si="1"/>
        <v/>
      </c>
      <c r="M9" s="30"/>
      <c r="N9" s="4" t="s">
        <v>17</v>
      </c>
      <c r="O9" s="31"/>
    </row>
    <row r="10" s="1" customFormat="1" ht="15.85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9"/>
    </row>
    <row r="11" s="1" customFormat="1" ht="102.25" customHeight="1" spans="1:15">
      <c r="A11" s="4"/>
      <c r="B11" s="15" t="s">
        <v>192</v>
      </c>
      <c r="C11" s="15"/>
      <c r="D11" s="15"/>
      <c r="E11" s="15"/>
      <c r="F11" s="15"/>
      <c r="G11" s="15"/>
      <c r="H11" s="4" t="s">
        <v>193</v>
      </c>
      <c r="I11" s="4"/>
      <c r="J11" s="4"/>
      <c r="K11" s="4"/>
      <c r="L11" s="4"/>
      <c r="M11" s="4"/>
      <c r="N11" s="4"/>
      <c r="O11" s="32"/>
    </row>
    <row r="12" s="1" customFormat="1" ht="15.85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9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9"/>
    </row>
    <row r="14" s="1" customFormat="1" ht="27.8" customHeight="1" spans="1:15">
      <c r="A14" s="4"/>
      <c r="B14" s="4" t="s">
        <v>32</v>
      </c>
      <c r="C14" s="4" t="s">
        <v>33</v>
      </c>
      <c r="D14" s="16" t="s">
        <v>194</v>
      </c>
      <c r="E14" s="17"/>
      <c r="F14" s="18"/>
      <c r="G14" s="19" t="s">
        <v>195</v>
      </c>
      <c r="H14" s="19" t="s">
        <v>195</v>
      </c>
      <c r="I14" s="4">
        <v>4</v>
      </c>
      <c r="J14" s="4"/>
      <c r="K14" s="4">
        <v>4</v>
      </c>
      <c r="L14" s="4"/>
      <c r="M14" s="4"/>
      <c r="N14" s="4"/>
      <c r="O14" s="29"/>
    </row>
    <row r="15" s="1" customFormat="1" ht="27.8" customHeight="1" spans="1:15">
      <c r="A15" s="4"/>
      <c r="B15" s="4"/>
      <c r="C15" s="4"/>
      <c r="D15" s="16" t="s">
        <v>196</v>
      </c>
      <c r="E15" s="17"/>
      <c r="F15" s="18"/>
      <c r="G15" s="19" t="s">
        <v>197</v>
      </c>
      <c r="H15" s="19" t="s">
        <v>197</v>
      </c>
      <c r="I15" s="4">
        <v>4</v>
      </c>
      <c r="J15" s="4"/>
      <c r="K15" s="4">
        <v>4</v>
      </c>
      <c r="L15" s="4"/>
      <c r="M15" s="4"/>
      <c r="N15" s="4"/>
      <c r="O15" s="29"/>
    </row>
    <row r="16" s="1" customFormat="1" ht="27.8" customHeight="1" spans="1:15">
      <c r="A16" s="4"/>
      <c r="B16" s="4"/>
      <c r="C16" s="4"/>
      <c r="D16" s="16" t="s">
        <v>198</v>
      </c>
      <c r="E16" s="17"/>
      <c r="F16" s="18"/>
      <c r="G16" s="19" t="s">
        <v>199</v>
      </c>
      <c r="H16" s="19" t="s">
        <v>199</v>
      </c>
      <c r="I16" s="4">
        <v>4</v>
      </c>
      <c r="J16" s="4"/>
      <c r="K16" s="4">
        <v>4</v>
      </c>
      <c r="L16" s="4"/>
      <c r="M16" s="4"/>
      <c r="N16" s="4"/>
      <c r="O16" s="29"/>
    </row>
    <row r="17" s="1" customFormat="1" ht="27.8" customHeight="1" spans="1:15">
      <c r="A17" s="4"/>
      <c r="B17" s="4"/>
      <c r="C17" s="4"/>
      <c r="D17" s="16" t="s">
        <v>200</v>
      </c>
      <c r="E17" s="17"/>
      <c r="F17" s="18"/>
      <c r="G17" s="19" t="s">
        <v>201</v>
      </c>
      <c r="H17" s="19" t="s">
        <v>201</v>
      </c>
      <c r="I17" s="4">
        <v>4</v>
      </c>
      <c r="J17" s="4"/>
      <c r="K17" s="4">
        <v>4</v>
      </c>
      <c r="L17" s="4"/>
      <c r="M17" s="4"/>
      <c r="N17" s="4"/>
      <c r="O17" s="29"/>
    </row>
    <row r="18" s="1" customFormat="1" ht="27.8" customHeight="1" spans="1:15">
      <c r="A18" s="4"/>
      <c r="B18" s="4"/>
      <c r="C18" s="4" t="s">
        <v>36</v>
      </c>
      <c r="D18" s="16" t="s">
        <v>122</v>
      </c>
      <c r="E18" s="17"/>
      <c r="F18" s="18"/>
      <c r="G18" s="20">
        <f t="shared" ref="G18:G20" si="2">100%</f>
        <v>1</v>
      </c>
      <c r="H18" s="20">
        <f t="shared" ref="H18:H20" si="3">100%</f>
        <v>1</v>
      </c>
      <c r="I18" s="4">
        <v>4</v>
      </c>
      <c r="J18" s="4"/>
      <c r="K18" s="4">
        <v>4</v>
      </c>
      <c r="L18" s="4"/>
      <c r="M18" s="4"/>
      <c r="N18" s="4"/>
      <c r="O18" s="29"/>
    </row>
    <row r="19" s="1" customFormat="1" ht="27.8" customHeight="1" spans="1:15">
      <c r="A19" s="4"/>
      <c r="B19" s="4"/>
      <c r="C19" s="4"/>
      <c r="D19" s="16" t="s">
        <v>123</v>
      </c>
      <c r="E19" s="17"/>
      <c r="F19" s="18"/>
      <c r="G19" s="20">
        <f t="shared" si="2"/>
        <v>1</v>
      </c>
      <c r="H19" s="20">
        <f t="shared" si="3"/>
        <v>1</v>
      </c>
      <c r="I19" s="4">
        <v>4</v>
      </c>
      <c r="J19" s="4"/>
      <c r="K19" s="4">
        <v>4</v>
      </c>
      <c r="L19" s="4"/>
      <c r="M19" s="4"/>
      <c r="N19" s="4"/>
      <c r="O19" s="29"/>
    </row>
    <row r="20" s="1" customFormat="1" ht="27.8" customHeight="1" spans="1:15">
      <c r="A20" s="4"/>
      <c r="B20" s="4"/>
      <c r="C20" s="4" t="s">
        <v>38</v>
      </c>
      <c r="D20" s="16" t="s">
        <v>124</v>
      </c>
      <c r="E20" s="17"/>
      <c r="F20" s="18"/>
      <c r="G20" s="20">
        <f t="shared" si="2"/>
        <v>1</v>
      </c>
      <c r="H20" s="20">
        <f t="shared" si="3"/>
        <v>1</v>
      </c>
      <c r="I20" s="4">
        <v>4</v>
      </c>
      <c r="J20" s="4"/>
      <c r="K20" s="4">
        <v>4</v>
      </c>
      <c r="L20" s="4"/>
      <c r="M20" s="4"/>
      <c r="N20" s="4"/>
      <c r="O20" s="29"/>
    </row>
    <row r="21" s="1" customFormat="1" ht="27.8" customHeight="1" spans="1:15">
      <c r="A21" s="4"/>
      <c r="B21" s="4"/>
      <c r="C21" s="4"/>
      <c r="D21" s="16" t="s">
        <v>39</v>
      </c>
      <c r="E21" s="17"/>
      <c r="F21" s="18"/>
      <c r="G21" s="19" t="s">
        <v>125</v>
      </c>
      <c r="H21" s="19" t="s">
        <v>125</v>
      </c>
      <c r="I21" s="4">
        <v>4</v>
      </c>
      <c r="J21" s="4"/>
      <c r="K21" s="4">
        <v>4</v>
      </c>
      <c r="L21" s="4"/>
      <c r="M21" s="4"/>
      <c r="N21" s="4"/>
      <c r="O21" s="29"/>
    </row>
    <row r="22" s="1" customFormat="1" ht="27.8" customHeight="1" spans="1:15">
      <c r="A22" s="4"/>
      <c r="B22" s="4"/>
      <c r="C22" s="4"/>
      <c r="D22" s="16" t="s">
        <v>40</v>
      </c>
      <c r="E22" s="17"/>
      <c r="F22" s="18"/>
      <c r="G22" s="19" t="s">
        <v>158</v>
      </c>
      <c r="H22" s="19" t="s">
        <v>158</v>
      </c>
      <c r="I22" s="4">
        <v>4</v>
      </c>
      <c r="J22" s="4"/>
      <c r="K22" s="4">
        <v>4</v>
      </c>
      <c r="L22" s="4"/>
      <c r="M22" s="4"/>
      <c r="N22" s="4"/>
      <c r="O22" s="33"/>
    </row>
    <row r="23" s="1" customFormat="1" ht="27.8" customHeight="1" spans="1:15">
      <c r="A23" s="4"/>
      <c r="B23" s="4"/>
      <c r="C23" s="22" t="s">
        <v>41</v>
      </c>
      <c r="D23" s="16" t="s">
        <v>202</v>
      </c>
      <c r="E23" s="17"/>
      <c r="F23" s="18"/>
      <c r="G23" s="19" t="s">
        <v>203</v>
      </c>
      <c r="H23" s="20" t="s">
        <v>204</v>
      </c>
      <c r="I23" s="4">
        <v>4</v>
      </c>
      <c r="J23" s="4"/>
      <c r="K23" s="4">
        <v>4</v>
      </c>
      <c r="L23" s="4"/>
      <c r="M23" s="4"/>
      <c r="N23" s="4"/>
      <c r="O23" s="33"/>
    </row>
    <row r="24" s="1" customFormat="1" ht="27.8" customHeight="1" spans="1:15">
      <c r="A24" s="4"/>
      <c r="B24" s="4"/>
      <c r="C24" s="23"/>
      <c r="D24" s="16" t="s">
        <v>205</v>
      </c>
      <c r="E24" s="17"/>
      <c r="F24" s="18"/>
      <c r="G24" s="19" t="s">
        <v>206</v>
      </c>
      <c r="H24" s="20" t="s">
        <v>207</v>
      </c>
      <c r="I24" s="4">
        <v>4</v>
      </c>
      <c r="J24" s="4"/>
      <c r="K24" s="4">
        <v>4</v>
      </c>
      <c r="L24" s="4"/>
      <c r="M24" s="4"/>
      <c r="N24" s="4"/>
      <c r="O24" s="33"/>
    </row>
    <row r="25" s="1" customFormat="1" ht="27.8" customHeight="1" spans="1:15">
      <c r="A25" s="4"/>
      <c r="B25" s="4"/>
      <c r="C25" s="23"/>
      <c r="D25" s="16" t="s">
        <v>208</v>
      </c>
      <c r="E25" s="17"/>
      <c r="F25" s="18"/>
      <c r="G25" s="19" t="s">
        <v>209</v>
      </c>
      <c r="H25" s="20" t="s">
        <v>210</v>
      </c>
      <c r="I25" s="4">
        <v>3</v>
      </c>
      <c r="J25" s="4"/>
      <c r="K25" s="4">
        <v>2.96</v>
      </c>
      <c r="L25" s="4"/>
      <c r="M25" s="4"/>
      <c r="N25" s="4"/>
      <c r="O25" s="29"/>
    </row>
    <row r="26" s="1" customFormat="1" ht="27.8" customHeight="1" spans="1:15">
      <c r="A26" s="4"/>
      <c r="B26" s="4"/>
      <c r="C26" s="48"/>
      <c r="D26" s="24" t="s">
        <v>211</v>
      </c>
      <c r="E26" s="24"/>
      <c r="F26" s="24"/>
      <c r="G26" s="25" t="s">
        <v>212</v>
      </c>
      <c r="H26" s="20" t="s">
        <v>213</v>
      </c>
      <c r="I26" s="4">
        <v>3</v>
      </c>
      <c r="J26" s="4"/>
      <c r="K26" s="4">
        <v>3</v>
      </c>
      <c r="L26" s="4"/>
      <c r="M26" s="4"/>
      <c r="N26" s="4"/>
      <c r="O26" s="29"/>
    </row>
    <row r="27" s="1" customFormat="1" ht="27.8" customHeight="1" spans="1:15">
      <c r="A27" s="4"/>
      <c r="B27" s="4" t="s">
        <v>44</v>
      </c>
      <c r="C27" s="4" t="s">
        <v>45</v>
      </c>
      <c r="D27" s="26"/>
      <c r="E27" s="26"/>
      <c r="F27" s="26"/>
      <c r="G27" s="4"/>
      <c r="H27" s="4"/>
      <c r="I27" s="4"/>
      <c r="J27" s="4"/>
      <c r="K27" s="4" t="str">
        <f>IFERROR(H27/G27*I27,"")</f>
        <v/>
      </c>
      <c r="L27" s="4"/>
      <c r="M27" s="4"/>
      <c r="N27" s="4"/>
      <c r="O27" s="29"/>
    </row>
    <row r="28" s="1" customFormat="1" ht="27.8" customHeight="1" spans="1:15">
      <c r="A28" s="4"/>
      <c r="B28" s="4"/>
      <c r="C28" s="4" t="s">
        <v>48</v>
      </c>
      <c r="D28" s="16" t="s">
        <v>214</v>
      </c>
      <c r="E28" s="17"/>
      <c r="F28" s="18"/>
      <c r="G28" s="19" t="s">
        <v>190</v>
      </c>
      <c r="H28" s="20">
        <v>1</v>
      </c>
      <c r="I28" s="4">
        <v>10</v>
      </c>
      <c r="J28" s="4"/>
      <c r="K28" s="4">
        <v>10</v>
      </c>
      <c r="L28" s="4"/>
      <c r="M28" s="4"/>
      <c r="N28" s="4"/>
      <c r="O28" s="29"/>
    </row>
    <row r="29" s="1" customFormat="1" ht="27.8" customHeight="1" spans="1:15">
      <c r="A29" s="4"/>
      <c r="B29" s="4"/>
      <c r="C29" s="4"/>
      <c r="D29" s="16" t="s">
        <v>215</v>
      </c>
      <c r="E29" s="17"/>
      <c r="F29" s="18"/>
      <c r="G29" s="19" t="s">
        <v>216</v>
      </c>
      <c r="H29" s="20">
        <v>1</v>
      </c>
      <c r="I29" s="4">
        <v>10</v>
      </c>
      <c r="J29" s="4"/>
      <c r="K29" s="4">
        <v>10</v>
      </c>
      <c r="L29" s="4"/>
      <c r="M29" s="4"/>
      <c r="N29" s="4"/>
      <c r="O29" s="29"/>
    </row>
    <row r="30" s="1" customFormat="1" ht="27.8" customHeight="1" spans="1:15">
      <c r="A30" s="4"/>
      <c r="B30" s="4"/>
      <c r="C30" s="4" t="s">
        <v>51</v>
      </c>
      <c r="D30" s="26"/>
      <c r="E30" s="26"/>
      <c r="F30" s="26"/>
      <c r="G30" s="4"/>
      <c r="H30" s="4"/>
      <c r="I30" s="4"/>
      <c r="J30" s="4"/>
      <c r="K30" s="4"/>
      <c r="L30" s="4"/>
      <c r="M30" s="4"/>
      <c r="N30" s="4"/>
      <c r="O30" s="29"/>
    </row>
    <row r="31" s="1" customFormat="1" ht="27.8" customHeight="1" spans="1:15">
      <c r="A31" s="4"/>
      <c r="B31" s="4"/>
      <c r="C31" s="4" t="s">
        <v>52</v>
      </c>
      <c r="D31" s="16" t="s">
        <v>142</v>
      </c>
      <c r="E31" s="17"/>
      <c r="F31" s="18"/>
      <c r="G31" s="19" t="s">
        <v>143</v>
      </c>
      <c r="H31" s="20" t="s">
        <v>144</v>
      </c>
      <c r="I31" s="4">
        <v>10</v>
      </c>
      <c r="J31" s="4"/>
      <c r="K31" s="4">
        <v>10</v>
      </c>
      <c r="L31" s="4"/>
      <c r="M31" s="4"/>
      <c r="N31" s="4"/>
      <c r="O31" s="29"/>
    </row>
    <row r="32" s="1" customFormat="1" ht="27.8" customHeight="1" spans="1:15">
      <c r="A32" s="4"/>
      <c r="B32" s="4" t="s">
        <v>56</v>
      </c>
      <c r="C32" s="4" t="s">
        <v>57</v>
      </c>
      <c r="D32" s="16" t="s">
        <v>145</v>
      </c>
      <c r="E32" s="17"/>
      <c r="F32" s="18"/>
      <c r="G32" s="19" t="s">
        <v>217</v>
      </c>
      <c r="H32" s="39">
        <v>0.92</v>
      </c>
      <c r="I32" s="4">
        <v>10</v>
      </c>
      <c r="J32" s="4"/>
      <c r="K32" s="4">
        <v>10</v>
      </c>
      <c r="L32" s="4"/>
      <c r="M32" s="4"/>
      <c r="N32" s="4"/>
      <c r="O32" s="29"/>
    </row>
    <row r="33" s="1" customFormat="1" ht="27.8" customHeight="1" spans="1:15">
      <c r="A33" s="27" t="s">
        <v>60</v>
      </c>
      <c r="B33" s="27"/>
      <c r="C33" s="27"/>
      <c r="D33" s="27"/>
      <c r="E33" s="27"/>
      <c r="F33" s="27"/>
      <c r="G33" s="27"/>
      <c r="H33" s="27"/>
      <c r="I33" s="27">
        <f>SUM(I14:J32)+J6</f>
        <v>100</v>
      </c>
      <c r="J33" s="27"/>
      <c r="K33" s="4">
        <v>96</v>
      </c>
      <c r="L33" s="4"/>
      <c r="M33" s="14"/>
      <c r="N33" s="14"/>
      <c r="O33" s="29"/>
    </row>
    <row r="34" s="1" customFormat="1" spans="15:15">
      <c r="O34" s="32"/>
    </row>
    <row r="35" s="1" customFormat="1" spans="15:15">
      <c r="O35" s="32"/>
    </row>
  </sheetData>
  <mergeCells count="13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A33:H33"/>
    <mergeCell ref="I33:J33"/>
    <mergeCell ref="K33:L33"/>
    <mergeCell ref="M33:N33"/>
    <mergeCell ref="A10:A11"/>
    <mergeCell ref="A12:A32"/>
    <mergeCell ref="B12:B13"/>
    <mergeCell ref="B14:B26"/>
    <mergeCell ref="B27:B31"/>
    <mergeCell ref="C12:C13"/>
    <mergeCell ref="C14:C17"/>
    <mergeCell ref="C18:C19"/>
    <mergeCell ref="C20:C22"/>
    <mergeCell ref="C23:C26"/>
    <mergeCell ref="C28:C29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workbookViewId="0">
      <selection activeCell="C3" sqref="C3:N3"/>
    </sheetView>
  </sheetViews>
  <sheetFormatPr defaultColWidth="9" defaultRowHeight="13.5"/>
  <cols>
    <col min="1" max="2" width="5.3" style="49" customWidth="1"/>
    <col min="3" max="3" width="9.4" style="49" customWidth="1"/>
    <col min="4" max="4" width="7.4" style="49" customWidth="1"/>
    <col min="5" max="5" width="11.1" style="49" customWidth="1"/>
    <col min="6" max="6" width="5.9" style="49" customWidth="1"/>
    <col min="7" max="8" width="15.5" style="49" customWidth="1"/>
    <col min="9" max="9" width="4.7" style="49" customWidth="1"/>
    <col min="10" max="10" width="5.9" style="49" customWidth="1"/>
    <col min="11" max="11" width="3.9" style="49" customWidth="1"/>
    <col min="12" max="13" width="4.3" style="49" customWidth="1"/>
    <col min="14" max="14" width="6.7" style="49" customWidth="1"/>
    <col min="15" max="15" width="48.3" style="49" customWidth="1"/>
    <col min="16" max="16384" width="9" style="49"/>
  </cols>
  <sheetData>
    <row r="1" s="49" customFormat="1" ht="20.45" customHeight="1" spans="1:14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="49" customFormat="1" ht="15.85" customHeight="1" spans="1:1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66"/>
    </row>
    <row r="3" s="49" customFormat="1" ht="15.85" customHeight="1" spans="1:15">
      <c r="A3" s="52" t="s">
        <v>2</v>
      </c>
      <c r="B3" s="52"/>
      <c r="C3" s="52" t="s">
        <v>218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67"/>
    </row>
    <row r="4" s="49" customFormat="1" ht="15.85" customHeight="1" spans="1:15">
      <c r="A4" s="52" t="s">
        <v>4</v>
      </c>
      <c r="B4" s="52"/>
      <c r="C4" s="52" t="s">
        <v>5</v>
      </c>
      <c r="D4" s="52"/>
      <c r="E4" s="52"/>
      <c r="F4" s="52"/>
      <c r="G4" s="52"/>
      <c r="H4" s="52" t="s">
        <v>6</v>
      </c>
      <c r="I4" s="52"/>
      <c r="J4" s="52" t="s">
        <v>219</v>
      </c>
      <c r="K4" s="52"/>
      <c r="L4" s="52"/>
      <c r="M4" s="52"/>
      <c r="N4" s="52"/>
      <c r="O4" s="67"/>
    </row>
    <row r="5" s="49" customFormat="1" ht="15.85" customHeight="1" spans="1:15">
      <c r="A5" s="53" t="s">
        <v>8</v>
      </c>
      <c r="B5" s="54"/>
      <c r="C5" s="52"/>
      <c r="D5" s="52"/>
      <c r="E5" s="52" t="s">
        <v>9</v>
      </c>
      <c r="F5" s="52" t="s">
        <v>10</v>
      </c>
      <c r="G5" s="52"/>
      <c r="H5" s="52" t="s">
        <v>11</v>
      </c>
      <c r="I5" s="52"/>
      <c r="J5" s="52" t="s">
        <v>12</v>
      </c>
      <c r="K5" s="52"/>
      <c r="L5" s="52" t="s">
        <v>13</v>
      </c>
      <c r="M5" s="52"/>
      <c r="N5" s="52" t="s">
        <v>14</v>
      </c>
      <c r="O5" s="67"/>
    </row>
    <row r="6" s="49" customFormat="1" ht="15.85" customHeight="1" spans="1:15">
      <c r="A6" s="55"/>
      <c r="B6" s="56"/>
      <c r="C6" s="57" t="s">
        <v>15</v>
      </c>
      <c r="D6" s="57"/>
      <c r="E6" s="58">
        <f t="shared" ref="E6:H6" si="0">E7+E8+E9</f>
        <v>60</v>
      </c>
      <c r="F6" s="58">
        <f t="shared" si="0"/>
        <v>40</v>
      </c>
      <c r="G6" s="58"/>
      <c r="H6" s="58">
        <f t="shared" si="0"/>
        <v>39.95</v>
      </c>
      <c r="I6" s="58"/>
      <c r="J6" s="52">
        <v>10</v>
      </c>
      <c r="K6" s="52"/>
      <c r="L6" s="68">
        <f t="shared" ref="L6:L9" si="1">IFERROR(H6/F6,"")</f>
        <v>0.99875</v>
      </c>
      <c r="M6" s="68"/>
      <c r="N6" s="52">
        <f>IFERROR(L6*J6,"")</f>
        <v>9.9875</v>
      </c>
      <c r="O6" s="69"/>
    </row>
    <row r="7" s="49" customFormat="1" ht="15.85" customHeight="1" spans="1:15">
      <c r="A7" s="55"/>
      <c r="B7" s="56"/>
      <c r="C7" s="52" t="s">
        <v>16</v>
      </c>
      <c r="D7" s="52"/>
      <c r="E7" s="58">
        <v>60</v>
      </c>
      <c r="F7" s="58">
        <v>40</v>
      </c>
      <c r="G7" s="58"/>
      <c r="H7" s="58">
        <v>39.95</v>
      </c>
      <c r="I7" s="58"/>
      <c r="J7" s="52" t="s">
        <v>17</v>
      </c>
      <c r="K7" s="52"/>
      <c r="L7" s="68">
        <f t="shared" si="1"/>
        <v>0.99875</v>
      </c>
      <c r="M7" s="68"/>
      <c r="N7" s="52" t="s">
        <v>17</v>
      </c>
      <c r="O7" s="69"/>
    </row>
    <row r="8" s="49" customFormat="1" ht="15.85" customHeight="1" spans="1:15">
      <c r="A8" s="59"/>
      <c r="B8" s="60"/>
      <c r="C8" s="61" t="s">
        <v>18</v>
      </c>
      <c r="D8" s="61"/>
      <c r="E8" s="58"/>
      <c r="F8" s="58"/>
      <c r="G8" s="58"/>
      <c r="H8" s="58"/>
      <c r="I8" s="58"/>
      <c r="J8" s="52" t="s">
        <v>17</v>
      </c>
      <c r="K8" s="52"/>
      <c r="L8" s="68" t="str">
        <f t="shared" si="1"/>
        <v/>
      </c>
      <c r="M8" s="68"/>
      <c r="N8" s="52" t="s">
        <v>17</v>
      </c>
      <c r="O8" s="69"/>
    </row>
    <row r="9" s="49" customFormat="1" ht="15.85" customHeight="1" spans="1:15">
      <c r="A9" s="62"/>
      <c r="B9" s="62"/>
      <c r="C9" s="61" t="s">
        <v>19</v>
      </c>
      <c r="D9" s="61"/>
      <c r="E9" s="58"/>
      <c r="F9" s="58"/>
      <c r="G9" s="58"/>
      <c r="H9" s="58"/>
      <c r="I9" s="58"/>
      <c r="J9" s="52" t="s">
        <v>17</v>
      </c>
      <c r="K9" s="52"/>
      <c r="L9" s="68" t="str">
        <f t="shared" si="1"/>
        <v/>
      </c>
      <c r="M9" s="68"/>
      <c r="N9" s="52" t="s">
        <v>17</v>
      </c>
      <c r="O9" s="69"/>
    </row>
    <row r="10" s="49" customFormat="1" ht="15.85" customHeight="1" spans="1:15">
      <c r="A10" s="52" t="s">
        <v>20</v>
      </c>
      <c r="B10" s="52" t="s">
        <v>21</v>
      </c>
      <c r="C10" s="52"/>
      <c r="D10" s="52"/>
      <c r="E10" s="52"/>
      <c r="F10" s="52"/>
      <c r="G10" s="52"/>
      <c r="H10" s="52" t="s">
        <v>22</v>
      </c>
      <c r="I10" s="52"/>
      <c r="J10" s="52"/>
      <c r="K10" s="52"/>
      <c r="L10" s="52"/>
      <c r="M10" s="52"/>
      <c r="N10" s="52"/>
      <c r="O10" s="67"/>
    </row>
    <row r="11" s="49" customFormat="1" ht="79.25" customHeight="1" spans="1:15">
      <c r="A11" s="52"/>
      <c r="B11" s="63" t="s">
        <v>220</v>
      </c>
      <c r="C11" s="63"/>
      <c r="D11" s="63"/>
      <c r="E11" s="63"/>
      <c r="F11" s="63"/>
      <c r="G11" s="63"/>
      <c r="H11" s="63" t="s">
        <v>221</v>
      </c>
      <c r="I11" s="63"/>
      <c r="J11" s="63"/>
      <c r="K11" s="63"/>
      <c r="L11" s="63"/>
      <c r="M11" s="63"/>
      <c r="N11" s="63"/>
      <c r="O11" s="70"/>
    </row>
    <row r="12" s="49" customFormat="1" ht="15.85" customHeight="1" spans="1:15">
      <c r="A12" s="52" t="s">
        <v>25</v>
      </c>
      <c r="B12" s="52" t="s">
        <v>26</v>
      </c>
      <c r="C12" s="52" t="s">
        <v>27</v>
      </c>
      <c r="D12" s="52" t="s">
        <v>28</v>
      </c>
      <c r="E12" s="52"/>
      <c r="F12" s="52"/>
      <c r="G12" s="52" t="s">
        <v>29</v>
      </c>
      <c r="H12" s="52" t="s">
        <v>30</v>
      </c>
      <c r="I12" s="52" t="s">
        <v>12</v>
      </c>
      <c r="J12" s="52"/>
      <c r="K12" s="52" t="s">
        <v>14</v>
      </c>
      <c r="L12" s="52"/>
      <c r="M12" s="52" t="s">
        <v>31</v>
      </c>
      <c r="N12" s="52"/>
      <c r="O12" s="67"/>
    </row>
    <row r="13" s="49" customFormat="1" ht="32.1" customHeight="1" spans="1: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67"/>
    </row>
    <row r="14" s="49" customFormat="1" ht="27.8" customHeight="1" spans="1:15">
      <c r="A14" s="52"/>
      <c r="B14" s="52" t="s">
        <v>32</v>
      </c>
      <c r="C14" s="52" t="s">
        <v>33</v>
      </c>
      <c r="D14" s="34" t="s">
        <v>222</v>
      </c>
      <c r="E14" s="35"/>
      <c r="F14" s="36"/>
      <c r="G14" s="37" t="s">
        <v>223</v>
      </c>
      <c r="H14" s="37" t="s">
        <v>224</v>
      </c>
      <c r="I14" s="52">
        <v>6</v>
      </c>
      <c r="J14" s="52"/>
      <c r="K14" s="52">
        <v>6</v>
      </c>
      <c r="L14" s="52"/>
      <c r="M14" s="52"/>
      <c r="N14" s="52"/>
      <c r="O14" s="67"/>
    </row>
    <row r="15" s="49" customFormat="1" ht="27.8" customHeight="1" spans="1:15">
      <c r="A15" s="52"/>
      <c r="B15" s="52"/>
      <c r="C15" s="52"/>
      <c r="D15" s="34" t="s">
        <v>225</v>
      </c>
      <c r="E15" s="35"/>
      <c r="F15" s="36"/>
      <c r="G15" s="37" t="s">
        <v>226</v>
      </c>
      <c r="H15" s="37" t="s">
        <v>227</v>
      </c>
      <c r="I15" s="52">
        <v>6</v>
      </c>
      <c r="J15" s="52"/>
      <c r="K15" s="52">
        <v>6</v>
      </c>
      <c r="L15" s="52"/>
      <c r="M15" s="52"/>
      <c r="N15" s="52"/>
      <c r="O15" s="67"/>
    </row>
    <row r="16" s="49" customFormat="1" ht="27.8" customHeight="1" spans="1:15">
      <c r="A16" s="52"/>
      <c r="B16" s="52"/>
      <c r="C16" s="52"/>
      <c r="D16" s="34" t="s">
        <v>228</v>
      </c>
      <c r="E16" s="35"/>
      <c r="F16" s="36"/>
      <c r="G16" s="37" t="s">
        <v>226</v>
      </c>
      <c r="H16" s="37" t="s">
        <v>229</v>
      </c>
      <c r="I16" s="52">
        <v>6</v>
      </c>
      <c r="J16" s="52"/>
      <c r="K16" s="52">
        <v>6</v>
      </c>
      <c r="L16" s="52"/>
      <c r="M16" s="52"/>
      <c r="N16" s="52"/>
      <c r="O16" s="67"/>
    </row>
    <row r="17" s="49" customFormat="1" ht="27.8" customHeight="1" spans="1:15">
      <c r="A17" s="52"/>
      <c r="B17" s="52"/>
      <c r="C17" s="52" t="s">
        <v>36</v>
      </c>
      <c r="D17" s="34" t="s">
        <v>230</v>
      </c>
      <c r="E17" s="35"/>
      <c r="F17" s="36"/>
      <c r="G17" s="38">
        <v>1</v>
      </c>
      <c r="H17" s="38">
        <v>1</v>
      </c>
      <c r="I17" s="52">
        <v>6</v>
      </c>
      <c r="J17" s="52"/>
      <c r="K17" s="52">
        <v>6</v>
      </c>
      <c r="L17" s="52"/>
      <c r="M17" s="52"/>
      <c r="N17" s="52"/>
      <c r="O17" s="67"/>
    </row>
    <row r="18" s="49" customFormat="1" ht="27.8" customHeight="1" spans="1:15">
      <c r="A18" s="52"/>
      <c r="B18" s="52"/>
      <c r="C18" s="52"/>
      <c r="D18" s="34" t="s">
        <v>37</v>
      </c>
      <c r="E18" s="35"/>
      <c r="F18" s="36"/>
      <c r="G18" s="38">
        <v>1</v>
      </c>
      <c r="H18" s="38">
        <v>1</v>
      </c>
      <c r="I18" s="52">
        <v>6</v>
      </c>
      <c r="J18" s="52"/>
      <c r="K18" s="52">
        <v>6</v>
      </c>
      <c r="L18" s="52"/>
      <c r="M18" s="52"/>
      <c r="N18" s="52"/>
      <c r="O18" s="67"/>
    </row>
    <row r="19" s="49" customFormat="1" ht="27.8" customHeight="1" spans="1:15">
      <c r="A19" s="52"/>
      <c r="B19" s="52"/>
      <c r="C19" s="52" t="s">
        <v>38</v>
      </c>
      <c r="D19" s="34" t="s">
        <v>231</v>
      </c>
      <c r="E19" s="35"/>
      <c r="F19" s="36"/>
      <c r="G19" s="37" t="s">
        <v>232</v>
      </c>
      <c r="H19" s="37" t="s">
        <v>232</v>
      </c>
      <c r="I19" s="52">
        <v>5</v>
      </c>
      <c r="J19" s="52"/>
      <c r="K19" s="52">
        <v>5</v>
      </c>
      <c r="L19" s="52"/>
      <c r="M19" s="52"/>
      <c r="N19" s="52"/>
      <c r="O19" s="67"/>
    </row>
    <row r="20" s="49" customFormat="1" ht="27.8" customHeight="1" spans="1:15">
      <c r="A20" s="52"/>
      <c r="B20" s="52"/>
      <c r="C20" s="52" t="s">
        <v>41</v>
      </c>
      <c r="D20" s="34" t="s">
        <v>233</v>
      </c>
      <c r="E20" s="35"/>
      <c r="F20" s="36"/>
      <c r="G20" s="37" t="s">
        <v>234</v>
      </c>
      <c r="H20" s="37" t="s">
        <v>234</v>
      </c>
      <c r="I20" s="52">
        <v>5</v>
      </c>
      <c r="J20" s="52"/>
      <c r="K20" s="52">
        <v>5</v>
      </c>
      <c r="L20" s="52"/>
      <c r="M20" s="52"/>
      <c r="N20" s="52"/>
      <c r="O20" s="71"/>
    </row>
    <row r="21" s="49" customFormat="1" ht="27.8" customHeight="1" spans="1:15">
      <c r="A21" s="52"/>
      <c r="B21" s="52"/>
      <c r="C21" s="52"/>
      <c r="D21" s="34" t="s">
        <v>235</v>
      </c>
      <c r="E21" s="35"/>
      <c r="F21" s="36"/>
      <c r="G21" s="37" t="s">
        <v>236</v>
      </c>
      <c r="H21" s="37" t="s">
        <v>237</v>
      </c>
      <c r="I21" s="52">
        <v>5</v>
      </c>
      <c r="J21" s="52"/>
      <c r="K21" s="52">
        <v>2.91</v>
      </c>
      <c r="L21" s="52"/>
      <c r="M21" s="52"/>
      <c r="N21" s="52"/>
      <c r="O21" s="67"/>
    </row>
    <row r="22" s="49" customFormat="1" ht="27.8" customHeight="1" spans="1:15">
      <c r="A22" s="52"/>
      <c r="B22" s="52"/>
      <c r="C22" s="52"/>
      <c r="D22" s="34" t="s">
        <v>238</v>
      </c>
      <c r="E22" s="35"/>
      <c r="F22" s="36"/>
      <c r="G22" s="37" t="s">
        <v>239</v>
      </c>
      <c r="H22" s="37" t="s">
        <v>240</v>
      </c>
      <c r="I22" s="52">
        <v>5</v>
      </c>
      <c r="J22" s="52"/>
      <c r="K22" s="52">
        <v>2.5</v>
      </c>
      <c r="L22" s="52"/>
      <c r="M22" s="52"/>
      <c r="N22" s="52"/>
      <c r="O22" s="67"/>
    </row>
    <row r="23" s="49" customFormat="1" ht="27.8" customHeight="1" spans="1:15">
      <c r="A23" s="52"/>
      <c r="B23" s="52" t="s">
        <v>44</v>
      </c>
      <c r="C23" s="52" t="s">
        <v>45</v>
      </c>
      <c r="D23" s="64"/>
      <c r="E23" s="64"/>
      <c r="F23" s="64"/>
      <c r="G23" s="52"/>
      <c r="H23" s="52"/>
      <c r="I23" s="52"/>
      <c r="J23" s="52"/>
      <c r="K23" s="52"/>
      <c r="L23" s="52"/>
      <c r="M23" s="52"/>
      <c r="N23" s="52"/>
      <c r="O23" s="67"/>
    </row>
    <row r="24" s="49" customFormat="1" ht="27.8" customHeight="1" spans="1:15">
      <c r="A24" s="52"/>
      <c r="B24" s="52"/>
      <c r="C24" s="52" t="s">
        <v>48</v>
      </c>
      <c r="D24" s="34" t="s">
        <v>241</v>
      </c>
      <c r="E24" s="35"/>
      <c r="F24" s="36"/>
      <c r="G24" s="37" t="s">
        <v>50</v>
      </c>
      <c r="H24" s="38">
        <v>1</v>
      </c>
      <c r="I24" s="52">
        <v>7.5</v>
      </c>
      <c r="J24" s="52"/>
      <c r="K24" s="52">
        <v>7.5</v>
      </c>
      <c r="L24" s="52"/>
      <c r="M24" s="52"/>
      <c r="N24" s="52"/>
      <c r="O24" s="67"/>
    </row>
    <row r="25" s="49" customFormat="1" ht="27.8" customHeight="1" spans="1:15">
      <c r="A25" s="52"/>
      <c r="B25" s="52"/>
      <c r="C25" s="52"/>
      <c r="D25" s="34" t="s">
        <v>242</v>
      </c>
      <c r="E25" s="35"/>
      <c r="F25" s="36"/>
      <c r="G25" s="37" t="s">
        <v>243</v>
      </c>
      <c r="H25" s="38">
        <v>1</v>
      </c>
      <c r="I25" s="52">
        <v>7.5</v>
      </c>
      <c r="J25" s="52"/>
      <c r="K25" s="52">
        <v>7.5</v>
      </c>
      <c r="L25" s="52"/>
      <c r="M25" s="52"/>
      <c r="N25" s="52"/>
      <c r="O25" s="67"/>
    </row>
    <row r="26" s="49" customFormat="1" ht="27.8" customHeight="1" spans="1:15">
      <c r="A26" s="52"/>
      <c r="B26" s="52"/>
      <c r="C26" s="52" t="s">
        <v>51</v>
      </c>
      <c r="D26" s="64"/>
      <c r="E26" s="64"/>
      <c r="F26" s="64"/>
      <c r="G26" s="52"/>
      <c r="H26" s="52"/>
      <c r="I26" s="52"/>
      <c r="J26" s="52"/>
      <c r="K26" s="52"/>
      <c r="L26" s="52"/>
      <c r="M26" s="52"/>
      <c r="N26" s="52"/>
      <c r="O26" s="67"/>
    </row>
    <row r="27" s="49" customFormat="1" ht="27.8" customHeight="1" spans="1:15">
      <c r="A27" s="52"/>
      <c r="B27" s="52"/>
      <c r="C27" s="52" t="s">
        <v>52</v>
      </c>
      <c r="D27" s="34" t="s">
        <v>244</v>
      </c>
      <c r="E27" s="35"/>
      <c r="F27" s="36"/>
      <c r="G27" s="37" t="s">
        <v>245</v>
      </c>
      <c r="H27" s="38">
        <v>1</v>
      </c>
      <c r="I27" s="52">
        <v>7.5</v>
      </c>
      <c r="J27" s="52"/>
      <c r="K27" s="52">
        <v>7.5</v>
      </c>
      <c r="L27" s="52"/>
      <c r="M27" s="52"/>
      <c r="N27" s="52"/>
      <c r="O27" s="67"/>
    </row>
    <row r="28" s="49" customFormat="1" ht="27.8" customHeight="1" spans="1:15">
      <c r="A28" s="52"/>
      <c r="B28" s="52"/>
      <c r="C28" s="52"/>
      <c r="D28" s="34" t="s">
        <v>246</v>
      </c>
      <c r="E28" s="35"/>
      <c r="F28" s="36"/>
      <c r="G28" s="37" t="s">
        <v>89</v>
      </c>
      <c r="H28" s="37" t="s">
        <v>89</v>
      </c>
      <c r="I28" s="52">
        <v>7.5</v>
      </c>
      <c r="J28" s="52"/>
      <c r="K28" s="52">
        <v>7.5</v>
      </c>
      <c r="L28" s="52"/>
      <c r="M28" s="52"/>
      <c r="N28" s="52"/>
      <c r="O28" s="67"/>
    </row>
    <row r="29" s="49" customFormat="1" ht="27.8" customHeight="1" spans="1:15">
      <c r="A29" s="52"/>
      <c r="B29" s="52" t="s">
        <v>56</v>
      </c>
      <c r="C29" s="52" t="s">
        <v>57</v>
      </c>
      <c r="D29" s="34" t="s">
        <v>247</v>
      </c>
      <c r="E29" s="35"/>
      <c r="F29" s="36"/>
      <c r="G29" s="37" t="s">
        <v>59</v>
      </c>
      <c r="H29" s="38">
        <v>0.9</v>
      </c>
      <c r="I29" s="52">
        <v>10</v>
      </c>
      <c r="J29" s="52"/>
      <c r="K29" s="52">
        <v>10</v>
      </c>
      <c r="L29" s="52"/>
      <c r="M29" s="52"/>
      <c r="N29" s="52"/>
      <c r="O29" s="67"/>
    </row>
    <row r="30" s="49" customFormat="1" ht="27.8" customHeight="1" spans="1:15">
      <c r="A30" s="65" t="s">
        <v>60</v>
      </c>
      <c r="B30" s="65"/>
      <c r="C30" s="65"/>
      <c r="D30" s="65"/>
      <c r="E30" s="65"/>
      <c r="F30" s="65"/>
      <c r="G30" s="65"/>
      <c r="H30" s="65"/>
      <c r="I30" s="65">
        <f>SUM(I14:J29)+J6</f>
        <v>100</v>
      </c>
      <c r="J30" s="65"/>
      <c r="K30" s="52">
        <v>95.39</v>
      </c>
      <c r="L30" s="52"/>
      <c r="M30" s="62"/>
      <c r="N30" s="62"/>
      <c r="O30" s="67"/>
    </row>
    <row r="31" s="49" customFormat="1" spans="15:15">
      <c r="O31" s="70"/>
    </row>
    <row r="32" s="49" customFormat="1" spans="15:15">
      <c r="O32" s="70"/>
    </row>
  </sheetData>
  <mergeCells count="12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A30:H30"/>
    <mergeCell ref="I30:J30"/>
    <mergeCell ref="K30:L30"/>
    <mergeCell ref="M30:N30"/>
    <mergeCell ref="A10:A11"/>
    <mergeCell ref="A12:A29"/>
    <mergeCell ref="B12:B13"/>
    <mergeCell ref="B14:B22"/>
    <mergeCell ref="B23:B28"/>
    <mergeCell ref="C12:C13"/>
    <mergeCell ref="C14:C16"/>
    <mergeCell ref="C17:C18"/>
    <mergeCell ref="C20:C22"/>
    <mergeCell ref="C24:C25"/>
    <mergeCell ref="C27:C28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workbookViewId="0">
      <selection activeCell="C3" sqref="C3:N3"/>
    </sheetView>
  </sheetViews>
  <sheetFormatPr defaultColWidth="9" defaultRowHeight="13.5"/>
  <cols>
    <col min="1" max="2" width="4.65833333333333" style="1" customWidth="1"/>
    <col min="3" max="3" width="9.44166666666667" style="1" customWidth="1"/>
    <col min="4" max="4" width="7.44166666666667" style="1" customWidth="1"/>
    <col min="5" max="5" width="10.6583333333333" style="1" customWidth="1"/>
    <col min="6" max="6" width="5.89166666666667" style="1" customWidth="1"/>
    <col min="7" max="8" width="10.8916666666667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783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8"/>
    </row>
    <row r="3" s="1" customFormat="1" ht="15.9" customHeight="1" spans="1:15">
      <c r="A3" s="4" t="s">
        <v>2</v>
      </c>
      <c r="B3" s="4"/>
      <c r="C3" s="4" t="s">
        <v>248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9"/>
    </row>
    <row r="4" s="1" customFormat="1" ht="15.9" customHeight="1" spans="1:15">
      <c r="A4" s="4" t="s">
        <v>4</v>
      </c>
      <c r="B4" s="4"/>
      <c r="C4" s="4" t="s">
        <v>7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9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9"/>
    </row>
    <row r="6" s="1" customFormat="1" ht="15.9" customHeight="1" spans="1:15">
      <c r="A6" s="7"/>
      <c r="B6" s="8"/>
      <c r="C6" s="9" t="s">
        <v>15</v>
      </c>
      <c r="D6" s="9"/>
      <c r="E6" s="10">
        <v>488.85</v>
      </c>
      <c r="F6" s="10">
        <v>488.85</v>
      </c>
      <c r="G6" s="10"/>
      <c r="H6" s="10">
        <v>450</v>
      </c>
      <c r="I6" s="10"/>
      <c r="J6" s="4">
        <v>10</v>
      </c>
      <c r="K6" s="4"/>
      <c r="L6" s="30">
        <f t="shared" ref="L6:L9" si="0">IFERROR(H6/F6,"")</f>
        <v>0.920527769254373</v>
      </c>
      <c r="M6" s="30"/>
      <c r="N6" s="4">
        <f>IFERROR(L6*J6,"")</f>
        <v>9.20527769254372</v>
      </c>
      <c r="O6" s="31"/>
    </row>
    <row r="7" s="1" customFormat="1" ht="15.9" customHeight="1" spans="1:15">
      <c r="A7" s="7"/>
      <c r="B7" s="8"/>
      <c r="C7" s="4" t="s">
        <v>16</v>
      </c>
      <c r="D7" s="4"/>
      <c r="E7" s="10"/>
      <c r="F7" s="10"/>
      <c r="G7" s="10"/>
      <c r="H7" s="10"/>
      <c r="I7" s="10"/>
      <c r="J7" s="4" t="s">
        <v>17</v>
      </c>
      <c r="K7" s="4"/>
      <c r="L7" s="30" t="str">
        <f t="shared" si="0"/>
        <v/>
      </c>
      <c r="M7" s="30"/>
      <c r="N7" s="4" t="s">
        <v>17</v>
      </c>
      <c r="O7" s="31"/>
    </row>
    <row r="8" s="1" customFormat="1" ht="15.9" customHeight="1" spans="1:15">
      <c r="A8" s="11"/>
      <c r="B8" s="12"/>
      <c r="C8" s="13" t="s">
        <v>18</v>
      </c>
      <c r="D8" s="13"/>
      <c r="E8" s="10"/>
      <c r="F8" s="10"/>
      <c r="G8" s="10"/>
      <c r="H8" s="10"/>
      <c r="I8" s="10"/>
      <c r="J8" s="4" t="s">
        <v>17</v>
      </c>
      <c r="K8" s="4"/>
      <c r="L8" s="30" t="str">
        <f t="shared" si="0"/>
        <v/>
      </c>
      <c r="M8" s="30"/>
      <c r="N8" s="4" t="s">
        <v>17</v>
      </c>
      <c r="O8" s="31"/>
    </row>
    <row r="9" s="1" customFormat="1" ht="15.9" customHeight="1" spans="1:15">
      <c r="A9" s="14"/>
      <c r="B9" s="14"/>
      <c r="C9" s="13" t="s">
        <v>19</v>
      </c>
      <c r="D9" s="13"/>
      <c r="E9" s="10"/>
      <c r="F9" s="10"/>
      <c r="G9" s="10"/>
      <c r="H9" s="10"/>
      <c r="I9" s="10"/>
      <c r="J9" s="4" t="s">
        <v>17</v>
      </c>
      <c r="K9" s="4"/>
      <c r="L9" s="30" t="str">
        <f t="shared" si="0"/>
        <v/>
      </c>
      <c r="M9" s="30"/>
      <c r="N9" s="4" t="s">
        <v>17</v>
      </c>
      <c r="O9" s="31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9"/>
    </row>
    <row r="11" s="1" customFormat="1" ht="61" customHeight="1" spans="1:15">
      <c r="A11" s="4"/>
      <c r="B11" s="15" t="s">
        <v>249</v>
      </c>
      <c r="C11" s="15"/>
      <c r="D11" s="15"/>
      <c r="E11" s="15"/>
      <c r="F11" s="15"/>
      <c r="G11" s="15"/>
      <c r="H11" s="15" t="s">
        <v>250</v>
      </c>
      <c r="I11" s="15"/>
      <c r="J11" s="15"/>
      <c r="K11" s="15"/>
      <c r="L11" s="15"/>
      <c r="M11" s="15"/>
      <c r="N11" s="15"/>
      <c r="O11" s="32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9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9"/>
    </row>
    <row r="14" s="1" customFormat="1" ht="28.45" customHeight="1" spans="1:15">
      <c r="A14" s="4"/>
      <c r="B14" s="4" t="s">
        <v>32</v>
      </c>
      <c r="C14" s="4" t="s">
        <v>33</v>
      </c>
      <c r="D14" s="40" t="s">
        <v>251</v>
      </c>
      <c r="E14" s="41"/>
      <c r="F14" s="42"/>
      <c r="G14" s="43" t="s">
        <v>252</v>
      </c>
      <c r="H14" s="4" t="s">
        <v>253</v>
      </c>
      <c r="I14" s="4">
        <v>6</v>
      </c>
      <c r="J14" s="4"/>
      <c r="K14" s="4">
        <v>6</v>
      </c>
      <c r="L14" s="4"/>
      <c r="M14" s="4"/>
      <c r="N14" s="4"/>
      <c r="O14" s="29"/>
    </row>
    <row r="15" s="1" customFormat="1" ht="28.45" customHeight="1" spans="1:15">
      <c r="A15" s="4"/>
      <c r="B15" s="4"/>
      <c r="C15" s="4"/>
      <c r="D15" s="40" t="s">
        <v>254</v>
      </c>
      <c r="E15" s="41"/>
      <c r="F15" s="42"/>
      <c r="G15" s="43" t="s">
        <v>255</v>
      </c>
      <c r="H15" s="43" t="s">
        <v>256</v>
      </c>
      <c r="I15" s="4">
        <v>6</v>
      </c>
      <c r="J15" s="4"/>
      <c r="K15" s="4">
        <v>6</v>
      </c>
      <c r="L15" s="4"/>
      <c r="M15" s="4"/>
      <c r="N15" s="4"/>
      <c r="O15" s="29"/>
    </row>
    <row r="16" s="1" customFormat="1" ht="28.45" customHeight="1" spans="1:15">
      <c r="A16" s="4"/>
      <c r="B16" s="4"/>
      <c r="C16" s="4" t="s">
        <v>36</v>
      </c>
      <c r="D16" s="40" t="s">
        <v>257</v>
      </c>
      <c r="E16" s="41"/>
      <c r="F16" s="42"/>
      <c r="G16" s="43" t="s">
        <v>258</v>
      </c>
      <c r="H16" s="43" t="s">
        <v>258</v>
      </c>
      <c r="I16" s="4">
        <v>6</v>
      </c>
      <c r="J16" s="4"/>
      <c r="K16" s="4">
        <v>6</v>
      </c>
      <c r="L16" s="4"/>
      <c r="M16" s="4"/>
      <c r="N16" s="4"/>
      <c r="O16" s="29"/>
    </row>
    <row r="17" s="1" customFormat="1" ht="28.45" customHeight="1" spans="1:15">
      <c r="A17" s="4"/>
      <c r="B17" s="4"/>
      <c r="C17" s="4"/>
      <c r="D17" s="40" t="s">
        <v>124</v>
      </c>
      <c r="E17" s="41"/>
      <c r="F17" s="42"/>
      <c r="G17" s="43" t="s">
        <v>73</v>
      </c>
      <c r="H17" s="43" t="s">
        <v>73</v>
      </c>
      <c r="I17" s="4">
        <v>6</v>
      </c>
      <c r="J17" s="4"/>
      <c r="K17" s="4">
        <v>6</v>
      </c>
      <c r="L17" s="4"/>
      <c r="M17" s="4"/>
      <c r="N17" s="4"/>
      <c r="O17" s="29"/>
    </row>
    <row r="18" s="1" customFormat="1" ht="28.45" customHeight="1" spans="1:15">
      <c r="A18" s="4"/>
      <c r="B18" s="4"/>
      <c r="C18" s="4"/>
      <c r="D18" s="40" t="s">
        <v>122</v>
      </c>
      <c r="E18" s="41"/>
      <c r="F18" s="42"/>
      <c r="G18" s="43" t="s">
        <v>73</v>
      </c>
      <c r="H18" s="43" t="s">
        <v>73</v>
      </c>
      <c r="I18" s="4">
        <v>6</v>
      </c>
      <c r="J18" s="4"/>
      <c r="K18" s="4">
        <v>6</v>
      </c>
      <c r="L18" s="4"/>
      <c r="M18" s="4"/>
      <c r="N18" s="4"/>
      <c r="O18" s="29"/>
    </row>
    <row r="19" s="1" customFormat="1" ht="28.45" customHeight="1" spans="1:15">
      <c r="A19" s="4"/>
      <c r="B19" s="4"/>
      <c r="C19" s="4" t="s">
        <v>38</v>
      </c>
      <c r="D19" s="40" t="s">
        <v>259</v>
      </c>
      <c r="E19" s="41"/>
      <c r="F19" s="42"/>
      <c r="G19" s="43" t="s">
        <v>260</v>
      </c>
      <c r="H19" s="43" t="s">
        <v>260</v>
      </c>
      <c r="I19" s="4">
        <v>5</v>
      </c>
      <c r="J19" s="4"/>
      <c r="K19" s="4">
        <v>5</v>
      </c>
      <c r="L19" s="4"/>
      <c r="M19" s="4"/>
      <c r="N19" s="4"/>
      <c r="O19" s="29"/>
    </row>
    <row r="20" s="1" customFormat="1" ht="28.45" customHeight="1" spans="1:15">
      <c r="A20" s="4"/>
      <c r="B20" s="4"/>
      <c r="C20" s="4"/>
      <c r="D20" s="40" t="s">
        <v>40</v>
      </c>
      <c r="E20" s="41"/>
      <c r="F20" s="42"/>
      <c r="G20" s="43" t="s">
        <v>261</v>
      </c>
      <c r="H20" s="43" t="s">
        <v>261</v>
      </c>
      <c r="I20" s="4">
        <v>5</v>
      </c>
      <c r="J20" s="4"/>
      <c r="K20" s="4">
        <v>5</v>
      </c>
      <c r="L20" s="4"/>
      <c r="M20" s="4"/>
      <c r="N20" s="4"/>
      <c r="O20" s="29"/>
    </row>
    <row r="21" s="1" customFormat="1" ht="28.45" customHeight="1" spans="1:15">
      <c r="A21" s="4"/>
      <c r="B21" s="4"/>
      <c r="C21" s="4"/>
      <c r="D21" s="40" t="s">
        <v>39</v>
      </c>
      <c r="E21" s="41"/>
      <c r="F21" s="42"/>
      <c r="G21" s="43" t="s">
        <v>262</v>
      </c>
      <c r="H21" s="43" t="s">
        <v>262</v>
      </c>
      <c r="I21" s="4">
        <v>5</v>
      </c>
      <c r="J21" s="4"/>
      <c r="K21" s="4">
        <v>5</v>
      </c>
      <c r="L21" s="4"/>
      <c r="M21" s="4"/>
      <c r="N21" s="4"/>
      <c r="O21" s="33"/>
    </row>
    <row r="22" s="1" customFormat="1" ht="28.45" customHeight="1" spans="1:15">
      <c r="A22" s="4"/>
      <c r="B22" s="4"/>
      <c r="C22" s="4" t="s">
        <v>41</v>
      </c>
      <c r="D22" s="40" t="s">
        <v>263</v>
      </c>
      <c r="E22" s="41"/>
      <c r="F22" s="42"/>
      <c r="G22" s="43" t="s">
        <v>264</v>
      </c>
      <c r="H22" s="43" t="s">
        <v>265</v>
      </c>
      <c r="I22" s="4">
        <v>5</v>
      </c>
      <c r="J22" s="4"/>
      <c r="K22" s="4">
        <v>5</v>
      </c>
      <c r="L22" s="4"/>
      <c r="M22" s="4"/>
      <c r="N22" s="4"/>
      <c r="O22" s="33"/>
    </row>
    <row r="23" s="1" customFormat="1" ht="28.45" customHeight="1" spans="1:15">
      <c r="A23" s="4"/>
      <c r="B23" s="4" t="s">
        <v>44</v>
      </c>
      <c r="C23" s="4" t="s">
        <v>45</v>
      </c>
      <c r="D23" s="26"/>
      <c r="E23" s="26"/>
      <c r="F23" s="26"/>
      <c r="G23" s="4"/>
      <c r="H23" s="4"/>
      <c r="I23" s="4"/>
      <c r="J23" s="4"/>
      <c r="K23" s="4"/>
      <c r="L23" s="4"/>
      <c r="M23" s="4"/>
      <c r="N23" s="4"/>
      <c r="O23" s="29"/>
    </row>
    <row r="24" s="1" customFormat="1" ht="40.55" customHeight="1" spans="1:15">
      <c r="A24" s="4"/>
      <c r="B24" s="4"/>
      <c r="C24" s="4" t="s">
        <v>48</v>
      </c>
      <c r="D24" s="40" t="s">
        <v>266</v>
      </c>
      <c r="E24" s="41"/>
      <c r="F24" s="42"/>
      <c r="G24" s="43" t="s">
        <v>216</v>
      </c>
      <c r="H24" s="39">
        <v>0.95</v>
      </c>
      <c r="I24" s="4">
        <v>15</v>
      </c>
      <c r="J24" s="4"/>
      <c r="K24" s="4">
        <v>14.25</v>
      </c>
      <c r="L24" s="4"/>
      <c r="M24" s="4"/>
      <c r="N24" s="4"/>
      <c r="O24" s="29"/>
    </row>
    <row r="25" s="1" customFormat="1" ht="28.45" customHeight="1" spans="1:15">
      <c r="A25" s="4"/>
      <c r="B25" s="4"/>
      <c r="C25" s="4" t="s">
        <v>51</v>
      </c>
      <c r="D25" s="26"/>
      <c r="E25" s="26"/>
      <c r="F25" s="26"/>
      <c r="G25" s="4"/>
      <c r="H25" s="4"/>
      <c r="I25" s="4"/>
      <c r="J25" s="4"/>
      <c r="K25" s="4" t="str">
        <f>IFERROR(H25/G25*I25,"")</f>
        <v/>
      </c>
      <c r="L25" s="4"/>
      <c r="M25" s="4"/>
      <c r="N25" s="4"/>
      <c r="O25" s="29"/>
    </row>
    <row r="26" s="1" customFormat="1" ht="28.45" customHeight="1" spans="1:15">
      <c r="A26" s="4"/>
      <c r="B26" s="4"/>
      <c r="C26" s="22" t="s">
        <v>52</v>
      </c>
      <c r="D26" s="44" t="s">
        <v>105</v>
      </c>
      <c r="E26" s="45"/>
      <c r="F26" s="46"/>
      <c r="G26" s="47" t="s">
        <v>267</v>
      </c>
      <c r="H26" s="4" t="s">
        <v>268</v>
      </c>
      <c r="I26" s="4">
        <v>15</v>
      </c>
      <c r="J26" s="4"/>
      <c r="K26" s="4">
        <v>15</v>
      </c>
      <c r="L26" s="4"/>
      <c r="M26" s="4"/>
      <c r="N26" s="4"/>
      <c r="O26" s="29"/>
    </row>
    <row r="27" s="1" customFormat="1" ht="28.45" customHeight="1" spans="1:15">
      <c r="A27" s="4"/>
      <c r="B27" s="23" t="s">
        <v>56</v>
      </c>
      <c r="C27" s="22" t="s">
        <v>57</v>
      </c>
      <c r="D27" s="40" t="s">
        <v>269</v>
      </c>
      <c r="E27" s="41"/>
      <c r="F27" s="42"/>
      <c r="G27" s="43" t="s">
        <v>59</v>
      </c>
      <c r="H27" s="39">
        <v>0.9</v>
      </c>
      <c r="I27" s="4">
        <v>3</v>
      </c>
      <c r="J27" s="4"/>
      <c r="K27" s="4">
        <v>3</v>
      </c>
      <c r="L27" s="4"/>
      <c r="M27" s="4"/>
      <c r="N27" s="4"/>
      <c r="O27" s="29"/>
    </row>
    <row r="28" s="1" customFormat="1" ht="28.45" customHeight="1" spans="1:15">
      <c r="A28" s="4"/>
      <c r="B28" s="23"/>
      <c r="C28" s="23"/>
      <c r="D28" s="40" t="s">
        <v>270</v>
      </c>
      <c r="E28" s="41"/>
      <c r="F28" s="42"/>
      <c r="G28" s="43" t="s">
        <v>59</v>
      </c>
      <c r="H28" s="39">
        <v>0.9</v>
      </c>
      <c r="I28" s="4">
        <v>3</v>
      </c>
      <c r="J28" s="4"/>
      <c r="K28" s="4">
        <v>3</v>
      </c>
      <c r="L28" s="4"/>
      <c r="M28" s="4"/>
      <c r="N28" s="4"/>
      <c r="O28" s="29"/>
    </row>
    <row r="29" s="1" customFormat="1" ht="28.45" customHeight="1" spans="1:15">
      <c r="A29" s="4"/>
      <c r="B29" s="48"/>
      <c r="C29" s="48"/>
      <c r="D29" s="40" t="s">
        <v>271</v>
      </c>
      <c r="E29" s="41"/>
      <c r="F29" s="42"/>
      <c r="G29" s="43" t="s">
        <v>59</v>
      </c>
      <c r="H29" s="39">
        <v>0.9</v>
      </c>
      <c r="I29" s="4">
        <v>4</v>
      </c>
      <c r="J29" s="4"/>
      <c r="K29" s="4">
        <v>4</v>
      </c>
      <c r="L29" s="4"/>
      <c r="M29" s="4"/>
      <c r="N29" s="4"/>
      <c r="O29" s="29"/>
    </row>
    <row r="30" s="1" customFormat="1" ht="15.9" customHeight="1" spans="1:15">
      <c r="A30" s="27" t="s">
        <v>60</v>
      </c>
      <c r="B30" s="27"/>
      <c r="C30" s="27"/>
      <c r="D30" s="27"/>
      <c r="E30" s="27"/>
      <c r="F30" s="27"/>
      <c r="G30" s="27"/>
      <c r="H30" s="27"/>
      <c r="I30" s="27">
        <f>SUM(I14:J29)+J6</f>
        <v>100</v>
      </c>
      <c r="J30" s="27"/>
      <c r="K30" s="4">
        <v>98.45</v>
      </c>
      <c r="L30" s="4"/>
      <c r="M30" s="14"/>
      <c r="N30" s="14"/>
      <c r="O30" s="29"/>
    </row>
    <row r="31" s="1" customFormat="1" spans="15:15">
      <c r="O31" s="32"/>
    </row>
    <row r="32" s="1" customFormat="1" spans="15:15">
      <c r="O32" s="32"/>
    </row>
  </sheetData>
  <mergeCells count="12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A30:H30"/>
    <mergeCell ref="I30:J30"/>
    <mergeCell ref="K30:L30"/>
    <mergeCell ref="M30:N30"/>
    <mergeCell ref="A10:A11"/>
    <mergeCell ref="A12:A29"/>
    <mergeCell ref="B12:B13"/>
    <mergeCell ref="B14:B22"/>
    <mergeCell ref="B23:B26"/>
    <mergeCell ref="B27:B29"/>
    <mergeCell ref="C12:C13"/>
    <mergeCell ref="C14:C15"/>
    <mergeCell ref="C16:C18"/>
    <mergeCell ref="C19:C21"/>
    <mergeCell ref="C27:C29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阿图什市阿湖乡2020年度水库移民直补资金</vt:lpstr>
      <vt:lpstr>2020年耕地地力保护补贴资金</vt:lpstr>
      <vt:lpstr>阿图什市阿湖乡农村安居工程补助资金</vt:lpstr>
      <vt:lpstr>阿图什市阿湖乡光明村新建村委会附属工程建设</vt:lpstr>
      <vt:lpstr>阿图什市阿湖乡前进村新建村委会附属工程建设项目</vt:lpstr>
      <vt:lpstr>阿图什市阿湖乡温室大棚提升改造项目</vt:lpstr>
      <vt:lpstr>阿湖乡异地搬迁点防风林小区养殖区绿化文化活动室周边硬化，就业创</vt:lpstr>
      <vt:lpstr>阿图什市阿湖乡政府业务工作经费</vt:lpstr>
      <vt:lpstr>阿湖乡2020年农村幸福大院</vt:lpstr>
      <vt:lpstr>阿图什市阿湖乡财政所工作经费、内网费</vt:lpstr>
      <vt:lpstr>阿图什市阿湖乡村级运转经费</vt:lpstr>
      <vt:lpstr>阿图什市阿湖乡中央水库移民扶持基金项目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2021-09-28T13:30:00Z</dcterms:created>
  <dcterms:modified xsi:type="dcterms:W3CDTF">2021-09-28T13:48:05Z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