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firstSheet="1" activeTab="3"/>
  </bookViews>
  <sheets>
    <sheet name="阿图什市人民医院传染病房综合提升工程" sheetId="1" r:id="rId1"/>
    <sheet name="结核病集中服药点工作经费" sheetId="2" r:id="rId2"/>
    <sheet name="突发公共卫生事件" sheetId="3" r:id="rId3"/>
    <sheet name="医疗服务与保障能力提升补助资金" sheetId="4" r:id="rId4"/>
  </sheets>
  <calcPr calcId="144525"/>
</workbook>
</file>

<file path=xl/sharedStrings.xml><?xml version="1.0" encoding="utf-8"?>
<sst xmlns="http://schemas.openxmlformats.org/spreadsheetml/2006/main" count="296" uniqueCount="123">
  <si>
    <t>项目支出绩效自评表</t>
  </si>
  <si>
    <t>（2020年度）</t>
  </si>
  <si>
    <t>项目名称</t>
  </si>
  <si>
    <t>阿图什市人民医院传染病房综合提升工程</t>
  </si>
  <si>
    <t>主管部门</t>
  </si>
  <si>
    <t>阿图什市人民医院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</si>
  <si>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</si>
  <si>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</si>
  <si>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</si>
  <si>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</si>
  <si>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</si>
  <si>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</si>
  <si>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</si>
  <si>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</si>
  <si>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</si>
  <si>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</si>
  <si>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</si>
  <si>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</si>
  <si>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</si>
  <si>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</si>
  <si>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</si>
  <si>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</si>
  <si>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进一步完善医院传染病房整体文化体系建设，为工作人员提供一个良好的就餐环境及休息场所，加强本地区传染病防治卫生工作。同时，项目整体建成并投入使用后，将进一步优化及完善传染病患者收治场所，降低传染性疾病的感染、发病、与死亡，突发性传染病疫情得到有效遏制，医疗设施条件进一步改善，推动本地医疗卫生健康扶贫事业的发展。</t>
  </si>
  <si>
    <t>项目已实施完毕，现处于项目验收阶段，项目资金已支付2000万元。该项目降低传染性疾病的感染、发病、与死亡，突发性传染病疫情得到有效遏制，医疗设施条件进一步改善，推动本地医疗卫生健康扶贫事业的发展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</si>
  <si>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</si>
  <si>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</si>
  <si>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</si>
  <si>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</si>
  <si>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</si>
  <si>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</si>
  <si>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</si>
  <si>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</si>
  <si>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</si>
  <si>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建设面积</t>
  </si>
  <si>
    <t>1676.07平方米</t>
  </si>
  <si>
    <t>工程数量</t>
  </si>
  <si>
    <t>1个</t>
  </si>
  <si>
    <t>采购设备数量</t>
  </si>
  <si>
    <t>14台</t>
  </si>
  <si>
    <t>质量指标</t>
  </si>
  <si>
    <t>新建设施达到抗震设防要求</t>
  </si>
  <si>
    <t>≥7级&amp;&amp;≤8级</t>
  </si>
  <si>
    <t>8级</t>
  </si>
  <si>
    <t>工程项目验收通过率</t>
  </si>
  <si>
    <t>≥95%</t>
  </si>
  <si>
    <t>时效指标</t>
  </si>
  <si>
    <t>付款及时率</t>
  </si>
  <si>
    <t>开工时间</t>
  </si>
  <si>
    <t>竣工时间</t>
  </si>
  <si>
    <t>成本指标</t>
  </si>
  <si>
    <t>工程单位建设成本</t>
  </si>
  <si>
    <t>0.64万元/平方米</t>
  </si>
  <si>
    <t>效益指标</t>
  </si>
  <si>
    <t>经济效益指标</t>
  </si>
  <si>
    <t>社会效益指标</t>
  </si>
  <si>
    <t>业务保障能力</t>
  </si>
  <si>
    <t>得到保障</t>
  </si>
  <si>
    <t>生态效益指标</t>
  </si>
  <si>
    <t>可持续影响指标</t>
  </si>
  <si>
    <t>综合利用率</t>
  </si>
  <si>
    <t>满意度指标</t>
  </si>
  <si>
    <t>服务对象满意度指标</t>
  </si>
  <si>
    <t>受益群体满意度</t>
  </si>
  <si>
    <t>≥90%</t>
  </si>
  <si>
    <t>总分</t>
  </si>
  <si>
    <t>结核病集中服药点工作经费</t>
  </si>
  <si>
    <t>项目涉及服药肺结核患者不少于100人，肺结核患者成功治疗率达到85%以上，降低肺结核患者传染率。</t>
  </si>
  <si>
    <t>项目已实施完毕，项目资金已支付198.50万元。肺结核患者成功治疗率达到85%以上，降低了肺结核患者传染率。</t>
  </si>
  <si>
    <t>服药肺结核患者人数</t>
  </si>
  <si>
    <t>≥100人</t>
  </si>
  <si>
    <t>100人</t>
  </si>
  <si>
    <t>肺结核患者治愈率</t>
  </si>
  <si>
    <t>≥85%</t>
  </si>
  <si>
    <t>资金使用合规率</t>
  </si>
  <si>
    <t>项目开始时间</t>
  </si>
  <si>
    <t>2020年1月1日</t>
  </si>
  <si>
    <t>项目结束时间</t>
  </si>
  <si>
    <t>2020年12月31日</t>
  </si>
  <si>
    <t>人均补助标准</t>
  </si>
  <si>
    <t>≤54元/人/天</t>
  </si>
  <si>
    <t>54元/人/天</t>
  </si>
  <si>
    <t>经济效益</t>
  </si>
  <si>
    <t>降低肺结核患者传染率</t>
  </si>
  <si>
    <t>效果明显</t>
  </si>
  <si>
    <t>生态效益</t>
  </si>
  <si>
    <t>项目可持续作用年限</t>
  </si>
  <si>
    <t>≥1年</t>
  </si>
  <si>
    <t>1年</t>
  </si>
  <si>
    <t>肺结核患者满意度</t>
  </si>
  <si>
    <t>突发公共卫生事件</t>
  </si>
  <si>
    <t>我单位于2020年2月4日申请采购设备，当月签订合同，厂家于2月内生产下线，3月底交货。因新冠疫情影响采购此设备，后期我院会根据其他相关传染病的需要，合理使用此设备。确保医护人员在转运患者途中避免患者、医护人员交叉感染，降低感染率。</t>
  </si>
  <si>
    <t>项目已实施完毕，该项目资金已支付44万元。确保了医护人员在转运患者途中避免患者、医护人员交叉感染，降低了感染率。</t>
  </si>
  <si>
    <t>采购负压救护车数量</t>
  </si>
  <si>
    <t>1辆</t>
  </si>
  <si>
    <t>购置验收通过率</t>
  </si>
  <si>
    <t>购置质量合格率</t>
  </si>
  <si>
    <t>购置合同执行合规率</t>
  </si>
  <si>
    <t>项目周期</t>
  </si>
  <si>
    <t>2020年2月至3月</t>
  </si>
  <si>
    <t>单位购置成本</t>
  </si>
  <si>
    <t>44万元/辆</t>
  </si>
  <si>
    <t>采购资金节约率</t>
  </si>
  <si>
    <t>公共服务水平提升情况</t>
  </si>
  <si>
    <t>明显提升</t>
  </si>
  <si>
    <t>业务保障能力提升情况</t>
  </si>
  <si>
    <t>项目单位组织架构完整，人员定编健全</t>
  </si>
  <si>
    <t>保证项目实施的可持续性</t>
  </si>
  <si>
    <t>医护人员满意度</t>
  </si>
  <si>
    <t>患者满意度</t>
  </si>
  <si>
    <t>医疗服务与保障能力提升补助资金</t>
  </si>
  <si>
    <t>通过新增设备，可以保障诊疗手段多样化并可开展多项新技术，切实增进医院自身技术水平提高，如重症医学科引进的无创心排监测分析仪，可以保障ICU重症患者无创心排监测，及时为医生提供相关信息，为精确诊疗提供依据；泌尿外科等离子手术系统等离子电切镜可填补我院此项技术空白，并减少患者手术风险；为进一步加强各乡镇卫生院医疗服务能力提升，此次购买动态血压仪、动态心电图、网络平板心电图、各乡远程平台及超融合系统，可达到资源共享，组建区域心电中心，区域pacs诊断中心，远程会诊系统、查房系统、远程教育培训系统等信息化建设，切实使得紧密型医共体工作向前推进。</t>
  </si>
  <si>
    <t>项目已实施完毕，项目资金已支付623.16万元，进一步加强了各乡镇卫生院医疗服务能力提升，保障了诊疗手段多样化并可开展多项新技术，切实增进了医院自身技术水平提高，切实使得紧密型医共体工作向前推进。</t>
  </si>
  <si>
    <t>购买医疗设备</t>
  </si>
  <si>
    <t>11包</t>
  </si>
  <si>
    <t>工作完成率</t>
  </si>
  <si>
    <t>经费运行开始时间</t>
  </si>
  <si>
    <t>经费运行结束时间</t>
  </si>
  <si>
    <t>设备购买成本</t>
  </si>
  <si>
    <t>≥38.6万元/包&amp;&amp;≤117.7万元/包</t>
  </si>
  <si>
    <t>提高医院各学科发展及服务能力提升、各乡镇卫生院远程平台化信息建设</t>
  </si>
  <si>
    <t>通过新增设备，可以保障诊疗手段多样化并可开展多项新技术，切实增进医院自身水平提高</t>
  </si>
  <si>
    <t>效果显著</t>
  </si>
  <si>
    <t>科室医务人员满意度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</si>
</sst>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%"/>
    <numFmt numFmtId="178" formatCode="0.00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21" applyNumberFormat="0" applyAlignment="0" applyProtection="0">
      <alignment vertical="center"/>
    </xf>
    <xf numFmtId="0" fontId="24" fillId="12" borderId="17" applyNumberFormat="0" applyAlignment="0" applyProtection="0">
      <alignment vertical="center"/>
    </xf>
    <xf numFmtId="0" fontId="25" fillId="13" borderId="2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/>
  </cellStyleXfs>
  <cellXfs count="76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77" fontId="2" fillId="2" borderId="1" xfId="1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9" fontId="6" fillId="2" borderId="0" xfId="0" applyNumberFormat="1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9" fontId="7" fillId="0" borderId="14" xfId="11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177" fontId="3" fillId="2" borderId="1" xfId="1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9" fontId="8" fillId="2" borderId="0" xfId="0" applyNumberFormat="1" applyFont="1" applyFill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9" fontId="10" fillId="0" borderId="1" xfId="49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31" fontId="7" fillId="0" borderId="1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selection activeCell="O4" sqref="O4"/>
    </sheetView>
  </sheetViews>
  <sheetFormatPr defaultColWidth="9" defaultRowHeight="14.4"/>
  <cols>
    <col min="1" max="2" width="6.55555555555556" style="1" customWidth="1"/>
    <col min="3" max="3" width="14.8888888888889" style="1" customWidth="1"/>
    <col min="4" max="4" width="7.44444444444444" style="1" customWidth="1"/>
    <col min="5" max="5" width="12.5555555555556" style="1" customWidth="1"/>
    <col min="6" max="6" width="5.88888888888889" style="1" customWidth="1"/>
    <col min="7" max="7" width="18.4444444444444" style="1" customWidth="1"/>
    <col min="8" max="8" width="16.5555555555556" style="1" customWidth="1"/>
    <col min="9" max="9" width="4.55555555555556" style="1" customWidth="1"/>
    <col min="10" max="10" width="5.88888888888889" style="1" customWidth="1"/>
    <col min="11" max="11" width="3.88888888888889" style="1" customWidth="1"/>
    <col min="12" max="13" width="4.44444444444444" style="1" customWidth="1"/>
    <col min="14" max="14" width="6.66666666666667" style="1" customWidth="1"/>
    <col min="15" max="15" width="48.4444444444444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9"/>
    </row>
    <row r="3" s="38" customFormat="1" ht="16.95" customHeight="1" spans="1:15">
      <c r="A3" s="16" t="s">
        <v>2</v>
      </c>
      <c r="B3" s="16"/>
      <c r="C3" s="16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54"/>
    </row>
    <row r="4" s="38" customFormat="1" ht="16.95" customHeight="1" spans="1:15">
      <c r="A4" s="16" t="s">
        <v>4</v>
      </c>
      <c r="B4" s="16"/>
      <c r="C4" s="16" t="s">
        <v>5</v>
      </c>
      <c r="D4" s="16"/>
      <c r="E4" s="16"/>
      <c r="F4" s="16"/>
      <c r="G4" s="16"/>
      <c r="H4" s="16" t="s">
        <v>6</v>
      </c>
      <c r="I4" s="16"/>
      <c r="J4" s="16" t="s">
        <v>5</v>
      </c>
      <c r="K4" s="16"/>
      <c r="L4" s="16"/>
      <c r="M4" s="16"/>
      <c r="N4" s="16"/>
      <c r="O4" s="54"/>
    </row>
    <row r="5" s="38" customFormat="1" ht="16.95" customHeight="1" spans="1:15">
      <c r="A5" s="39" t="s">
        <v>7</v>
      </c>
      <c r="B5" s="40"/>
      <c r="C5" s="16"/>
      <c r="D5" s="16"/>
      <c r="E5" s="16" t="s">
        <v>8</v>
      </c>
      <c r="F5" s="16" t="s">
        <v>9</v>
      </c>
      <c r="G5" s="16"/>
      <c r="H5" s="16" t="s">
        <v>10</v>
      </c>
      <c r="I5" s="16"/>
      <c r="J5" s="16" t="s">
        <v>11</v>
      </c>
      <c r="K5" s="16"/>
      <c r="L5" s="16" t="s">
        <v>12</v>
      </c>
      <c r="M5" s="16"/>
      <c r="N5" s="16" t="s">
        <v>13</v>
      </c>
      <c r="O5" s="54"/>
    </row>
    <row r="6" s="38" customFormat="1" ht="16.95" customHeight="1" spans="1:15">
      <c r="A6" s="41"/>
      <c r="B6" s="42"/>
      <c r="C6" s="43" t="s">
        <v>14</v>
      </c>
      <c r="D6" s="43"/>
      <c r="E6" s="73">
        <v>2500</v>
      </c>
      <c r="F6" s="73">
        <v>2500</v>
      </c>
      <c r="G6" s="73"/>
      <c r="H6" s="73">
        <v>2000</v>
      </c>
      <c r="I6" s="73"/>
      <c r="J6" s="16">
        <v>10</v>
      </c>
      <c r="K6" s="16"/>
      <c r="L6" s="55">
        <f>H6/F6</f>
        <v>0.8</v>
      </c>
      <c r="M6" s="55"/>
      <c r="N6" s="16">
        <f>IFERROR(L6*J6,"")</f>
        <v>8</v>
      </c>
      <c r="O6" s="56"/>
    </row>
    <row r="7" s="38" customFormat="1" ht="16.95" customHeight="1" spans="1:15">
      <c r="A7" s="41"/>
      <c r="B7" s="42"/>
      <c r="C7" s="16" t="s">
        <v>15</v>
      </c>
      <c r="D7" s="16"/>
      <c r="E7" s="73">
        <v>2500</v>
      </c>
      <c r="F7" s="73">
        <v>2500</v>
      </c>
      <c r="G7" s="73"/>
      <c r="H7" s="73">
        <v>2000</v>
      </c>
      <c r="I7" s="73"/>
      <c r="J7" s="16" t="s">
        <v>16</v>
      </c>
      <c r="K7" s="16"/>
      <c r="L7" s="55">
        <f t="shared" ref="L7:L9" si="0">IFERROR(H7/F7,"")</f>
        <v>0.8</v>
      </c>
      <c r="M7" s="55"/>
      <c r="N7" s="16" t="s">
        <v>16</v>
      </c>
      <c r="O7" s="56"/>
    </row>
    <row r="8" s="38" customFormat="1" ht="16.95" customHeight="1" spans="1:15">
      <c r="A8" s="45"/>
      <c r="B8" s="46"/>
      <c r="C8" s="47" t="s">
        <v>17</v>
      </c>
      <c r="D8" s="47"/>
      <c r="E8" s="44"/>
      <c r="F8" s="44"/>
      <c r="G8" s="44"/>
      <c r="H8" s="44"/>
      <c r="I8" s="44"/>
      <c r="J8" s="16" t="s">
        <v>16</v>
      </c>
      <c r="K8" s="16"/>
      <c r="L8" s="55" t="str">
        <f t="shared" si="0"/>
        <v/>
      </c>
      <c r="M8" s="55"/>
      <c r="N8" s="16" t="s">
        <v>16</v>
      </c>
      <c r="O8" s="56"/>
    </row>
    <row r="9" s="38" customFormat="1" ht="16.95" customHeight="1" spans="1:15">
      <c r="A9" s="37"/>
      <c r="B9" s="37"/>
      <c r="C9" s="47" t="s">
        <v>18</v>
      </c>
      <c r="D9" s="47"/>
      <c r="E9" s="44"/>
      <c r="F9" s="44"/>
      <c r="G9" s="44"/>
      <c r="H9" s="44"/>
      <c r="I9" s="44"/>
      <c r="J9" s="16" t="s">
        <v>16</v>
      </c>
      <c r="K9" s="16"/>
      <c r="L9" s="55" t="str">
        <f t="shared" si="0"/>
        <v/>
      </c>
      <c r="M9" s="55"/>
      <c r="N9" s="16" t="s">
        <v>16</v>
      </c>
      <c r="O9" s="56"/>
    </row>
    <row r="10" s="38" customFormat="1" ht="16.95" customHeight="1" spans="1:15">
      <c r="A10" s="16" t="s">
        <v>19</v>
      </c>
      <c r="B10" s="16" t="s">
        <v>20</v>
      </c>
      <c r="C10" s="16"/>
      <c r="D10" s="16"/>
      <c r="E10" s="16"/>
      <c r="F10" s="16"/>
      <c r="G10" s="16"/>
      <c r="H10" s="16" t="s">
        <v>21</v>
      </c>
      <c r="I10" s="16"/>
      <c r="J10" s="16"/>
      <c r="K10" s="16"/>
      <c r="L10" s="16"/>
      <c r="M10" s="16"/>
      <c r="N10" s="16"/>
      <c r="O10" s="54"/>
    </row>
    <row r="11" s="38" customFormat="1" ht="78.05" customHeight="1" spans="1:15">
      <c r="A11" s="16"/>
      <c r="B11" s="16" t="s">
        <v>22</v>
      </c>
      <c r="C11" s="16"/>
      <c r="D11" s="16"/>
      <c r="E11" s="16"/>
      <c r="F11" s="16"/>
      <c r="G11" s="16"/>
      <c r="H11" s="16" t="s">
        <v>23</v>
      </c>
      <c r="I11" s="16"/>
      <c r="J11" s="16"/>
      <c r="K11" s="16"/>
      <c r="L11" s="16"/>
      <c r="M11" s="16"/>
      <c r="N11" s="16"/>
      <c r="O11" s="57"/>
    </row>
    <row r="12" s="38" customFormat="1" ht="16.95" customHeight="1" spans="1:15">
      <c r="A12" s="16" t="s">
        <v>24</v>
      </c>
      <c r="B12" s="16" t="s">
        <v>25</v>
      </c>
      <c r="C12" s="16" t="s">
        <v>26</v>
      </c>
      <c r="D12" s="16" t="s">
        <v>27</v>
      </c>
      <c r="E12" s="16"/>
      <c r="F12" s="16"/>
      <c r="G12" s="16" t="s">
        <v>28</v>
      </c>
      <c r="H12" s="16" t="s">
        <v>29</v>
      </c>
      <c r="I12" s="16" t="s">
        <v>11</v>
      </c>
      <c r="J12" s="16"/>
      <c r="K12" s="16" t="s">
        <v>13</v>
      </c>
      <c r="L12" s="16"/>
      <c r="M12" s="16" t="s">
        <v>30</v>
      </c>
      <c r="N12" s="16"/>
      <c r="O12" s="54"/>
    </row>
    <row r="13" s="38" customFormat="1" ht="16.95" customHeight="1" spans="1: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54"/>
    </row>
    <row r="14" s="38" customFormat="1" ht="16.95" customHeight="1" spans="1:15">
      <c r="A14" s="16"/>
      <c r="B14" s="16" t="s">
        <v>31</v>
      </c>
      <c r="C14" s="16" t="s">
        <v>32</v>
      </c>
      <c r="D14" s="17" t="s">
        <v>33</v>
      </c>
      <c r="E14" s="17"/>
      <c r="F14" s="17"/>
      <c r="G14" s="49" t="s">
        <v>34</v>
      </c>
      <c r="H14" s="49" t="s">
        <v>34</v>
      </c>
      <c r="I14" s="16">
        <v>10</v>
      </c>
      <c r="J14" s="16"/>
      <c r="K14" s="16">
        <v>10</v>
      </c>
      <c r="L14" s="16"/>
      <c r="M14" s="16"/>
      <c r="N14" s="16"/>
      <c r="O14" s="54"/>
    </row>
    <row r="15" s="38" customFormat="1" ht="16.95" customHeight="1" spans="1:15">
      <c r="A15" s="16"/>
      <c r="B15" s="16"/>
      <c r="C15" s="16"/>
      <c r="D15" s="17" t="s">
        <v>35</v>
      </c>
      <c r="E15" s="17"/>
      <c r="F15" s="17"/>
      <c r="G15" s="49" t="s">
        <v>36</v>
      </c>
      <c r="H15" s="49" t="s">
        <v>36</v>
      </c>
      <c r="I15" s="16">
        <v>6</v>
      </c>
      <c r="J15" s="16"/>
      <c r="K15" s="16">
        <v>6</v>
      </c>
      <c r="L15" s="16"/>
      <c r="M15" s="16"/>
      <c r="N15" s="16"/>
      <c r="O15" s="54"/>
    </row>
    <row r="16" s="38" customFormat="1" ht="16.95" customHeight="1" spans="1:15">
      <c r="A16" s="16"/>
      <c r="B16" s="16"/>
      <c r="C16" s="16"/>
      <c r="D16" s="17" t="s">
        <v>37</v>
      </c>
      <c r="E16" s="17"/>
      <c r="F16" s="17"/>
      <c r="G16" s="49" t="s">
        <v>38</v>
      </c>
      <c r="H16" s="49" t="s">
        <v>38</v>
      </c>
      <c r="I16" s="16">
        <v>6</v>
      </c>
      <c r="J16" s="16"/>
      <c r="K16" s="16">
        <v>6</v>
      </c>
      <c r="L16" s="16"/>
      <c r="M16" s="16"/>
      <c r="N16" s="16"/>
      <c r="O16" s="54"/>
    </row>
    <row r="17" s="38" customFormat="1" ht="16.95" customHeight="1" spans="1:15">
      <c r="A17" s="16"/>
      <c r="B17" s="16"/>
      <c r="C17" s="16" t="s">
        <v>39</v>
      </c>
      <c r="D17" s="17" t="s">
        <v>40</v>
      </c>
      <c r="E17" s="17"/>
      <c r="F17" s="17"/>
      <c r="G17" s="49" t="s">
        <v>41</v>
      </c>
      <c r="H17" s="49" t="s">
        <v>42</v>
      </c>
      <c r="I17" s="16">
        <v>10</v>
      </c>
      <c r="J17" s="16"/>
      <c r="K17" s="16">
        <v>10</v>
      </c>
      <c r="L17" s="16"/>
      <c r="M17" s="16"/>
      <c r="N17" s="16"/>
      <c r="O17" s="54"/>
    </row>
    <row r="18" s="38" customFormat="1" ht="16.95" customHeight="1" spans="1:15">
      <c r="A18" s="16"/>
      <c r="B18" s="16"/>
      <c r="C18" s="16"/>
      <c r="D18" s="17" t="s">
        <v>43</v>
      </c>
      <c r="E18" s="17"/>
      <c r="F18" s="17"/>
      <c r="G18" s="49" t="s">
        <v>44</v>
      </c>
      <c r="H18" s="50">
        <v>0.9</v>
      </c>
      <c r="I18" s="16">
        <v>4</v>
      </c>
      <c r="J18" s="16"/>
      <c r="K18" s="16">
        <v>3.8</v>
      </c>
      <c r="L18" s="16"/>
      <c r="M18" s="16"/>
      <c r="N18" s="16"/>
      <c r="O18" s="54"/>
    </row>
    <row r="19" s="38" customFormat="1" ht="16.95" customHeight="1" spans="1:15">
      <c r="A19" s="16"/>
      <c r="B19" s="16"/>
      <c r="C19" s="16" t="s">
        <v>45</v>
      </c>
      <c r="D19" s="17" t="s">
        <v>46</v>
      </c>
      <c r="E19" s="17"/>
      <c r="F19" s="17"/>
      <c r="G19" s="49" t="s">
        <v>44</v>
      </c>
      <c r="H19" s="74">
        <v>0.95</v>
      </c>
      <c r="I19" s="16">
        <v>5</v>
      </c>
      <c r="J19" s="16"/>
      <c r="K19" s="16">
        <v>5</v>
      </c>
      <c r="L19" s="16"/>
      <c r="M19" s="16"/>
      <c r="N19" s="16"/>
      <c r="O19" s="54"/>
    </row>
    <row r="20" s="38" customFormat="1" ht="16.95" customHeight="1" spans="1:15">
      <c r="A20" s="16"/>
      <c r="B20" s="16"/>
      <c r="C20" s="16"/>
      <c r="D20" s="17" t="s">
        <v>47</v>
      </c>
      <c r="E20" s="17"/>
      <c r="F20" s="17"/>
      <c r="G20" s="75">
        <v>43952</v>
      </c>
      <c r="H20" s="75">
        <v>43952</v>
      </c>
      <c r="I20" s="16">
        <v>3</v>
      </c>
      <c r="J20" s="16"/>
      <c r="K20" s="16">
        <f>IFERROR(H20/G20*I20,"")</f>
        <v>3</v>
      </c>
      <c r="L20" s="16"/>
      <c r="M20" s="16"/>
      <c r="N20" s="16"/>
      <c r="O20" s="54"/>
    </row>
    <row r="21" s="38" customFormat="1" ht="16.95" customHeight="1" spans="1:15">
      <c r="A21" s="16"/>
      <c r="B21" s="16"/>
      <c r="C21" s="16"/>
      <c r="D21" s="17" t="s">
        <v>48</v>
      </c>
      <c r="E21" s="17"/>
      <c r="F21" s="17"/>
      <c r="G21" s="75">
        <v>44104</v>
      </c>
      <c r="H21" s="75">
        <v>44104</v>
      </c>
      <c r="I21" s="16">
        <v>3</v>
      </c>
      <c r="J21" s="16"/>
      <c r="K21" s="16">
        <f>IFERROR(H21/G21*I21,"")</f>
        <v>3</v>
      </c>
      <c r="L21" s="16"/>
      <c r="M21" s="16"/>
      <c r="N21" s="16"/>
      <c r="O21" s="58"/>
    </row>
    <row r="22" s="38" customFormat="1" ht="16.95" customHeight="1" spans="1:15">
      <c r="A22" s="16"/>
      <c r="B22" s="16"/>
      <c r="C22" s="16" t="s">
        <v>49</v>
      </c>
      <c r="D22" s="17" t="s">
        <v>50</v>
      </c>
      <c r="E22" s="17"/>
      <c r="F22" s="17"/>
      <c r="G22" s="49" t="s">
        <v>51</v>
      </c>
      <c r="H22" s="49" t="s">
        <v>51</v>
      </c>
      <c r="I22" s="16">
        <v>3</v>
      </c>
      <c r="J22" s="16"/>
      <c r="K22" s="16">
        <v>3</v>
      </c>
      <c r="L22" s="16"/>
      <c r="M22" s="16"/>
      <c r="N22" s="16"/>
      <c r="O22" s="58"/>
    </row>
    <row r="23" s="38" customFormat="1" ht="16.95" customHeight="1" spans="1:15">
      <c r="A23" s="16"/>
      <c r="B23" s="22" t="s">
        <v>52</v>
      </c>
      <c r="C23" s="16" t="s">
        <v>53</v>
      </c>
      <c r="D23" s="23"/>
      <c r="E23" s="24"/>
      <c r="F23" s="51"/>
      <c r="G23" s="49"/>
      <c r="H23" s="49"/>
      <c r="I23" s="59"/>
      <c r="J23" s="36"/>
      <c r="K23" s="35"/>
      <c r="L23" s="36"/>
      <c r="M23" s="35"/>
      <c r="N23" s="36"/>
      <c r="O23" s="58"/>
    </row>
    <row r="24" s="38" customFormat="1" ht="16.95" customHeight="1" spans="1:15">
      <c r="A24" s="16"/>
      <c r="B24" s="26"/>
      <c r="C24" s="16" t="s">
        <v>54</v>
      </c>
      <c r="D24" s="17" t="s">
        <v>55</v>
      </c>
      <c r="E24" s="17"/>
      <c r="F24" s="17"/>
      <c r="G24" s="49" t="s">
        <v>56</v>
      </c>
      <c r="H24" s="50">
        <v>0.9</v>
      </c>
      <c r="I24" s="16">
        <v>15</v>
      </c>
      <c r="J24" s="16"/>
      <c r="K24" s="16">
        <v>13.5</v>
      </c>
      <c r="L24" s="16"/>
      <c r="M24" s="16"/>
      <c r="N24" s="16"/>
      <c r="O24" s="54"/>
    </row>
    <row r="25" s="38" customFormat="1" ht="16.95" customHeight="1" spans="1:15">
      <c r="A25" s="16"/>
      <c r="B25" s="26"/>
      <c r="C25" s="16" t="s">
        <v>57</v>
      </c>
      <c r="D25" s="23"/>
      <c r="E25" s="24"/>
      <c r="F25" s="51"/>
      <c r="G25" s="49"/>
      <c r="H25" s="50"/>
      <c r="I25" s="59"/>
      <c r="J25" s="36"/>
      <c r="K25" s="35"/>
      <c r="L25" s="36"/>
      <c r="M25" s="16"/>
      <c r="N25" s="16"/>
      <c r="O25" s="54"/>
    </row>
    <row r="26" s="38" customFormat="1" ht="16.95" customHeight="1" spans="1:15">
      <c r="A26" s="16"/>
      <c r="B26" s="27"/>
      <c r="C26" s="16" t="s">
        <v>58</v>
      </c>
      <c r="D26" s="17" t="s">
        <v>59</v>
      </c>
      <c r="E26" s="17"/>
      <c r="F26" s="17"/>
      <c r="G26" s="50">
        <v>1</v>
      </c>
      <c r="H26" s="50">
        <v>0.9</v>
      </c>
      <c r="I26" s="16">
        <v>15</v>
      </c>
      <c r="J26" s="16"/>
      <c r="K26" s="16">
        <v>13.5</v>
      </c>
      <c r="L26" s="16"/>
      <c r="M26" s="16"/>
      <c r="N26" s="16"/>
      <c r="O26" s="54"/>
    </row>
    <row r="27" s="38" customFormat="1" ht="27.1" customHeight="1" spans="1:15">
      <c r="A27" s="16"/>
      <c r="B27" s="16" t="s">
        <v>60</v>
      </c>
      <c r="C27" s="16" t="s">
        <v>61</v>
      </c>
      <c r="D27" s="17" t="s">
        <v>62</v>
      </c>
      <c r="E27" s="17"/>
      <c r="F27" s="17"/>
      <c r="G27" s="49" t="s">
        <v>63</v>
      </c>
      <c r="H27" s="50">
        <v>0.9</v>
      </c>
      <c r="I27" s="16">
        <v>10</v>
      </c>
      <c r="J27" s="16"/>
      <c r="K27" s="16">
        <v>10</v>
      </c>
      <c r="L27" s="16"/>
      <c r="M27" s="16"/>
      <c r="N27" s="16"/>
      <c r="O27" s="54"/>
    </row>
    <row r="28" s="38" customFormat="1" ht="16.95" customHeight="1" spans="1:15">
      <c r="A28" s="28" t="s">
        <v>64</v>
      </c>
      <c r="B28" s="28"/>
      <c r="C28" s="28"/>
      <c r="D28" s="28"/>
      <c r="E28" s="28"/>
      <c r="F28" s="28"/>
      <c r="G28" s="28"/>
      <c r="H28" s="28"/>
      <c r="I28" s="28">
        <f>SUM(I14:J27)+J6</f>
        <v>100</v>
      </c>
      <c r="J28" s="28"/>
      <c r="K28" s="16">
        <f>SUM(K14:K27)+N6</f>
        <v>94.8</v>
      </c>
      <c r="L28" s="16"/>
      <c r="M28" s="37"/>
      <c r="N28" s="37"/>
      <c r="O28" s="54"/>
    </row>
    <row r="29" s="1" customFormat="1" spans="15:15">
      <c r="O29" s="33"/>
    </row>
    <row r="30" s="1" customFormat="1" spans="15:15">
      <c r="O30" s="33"/>
    </row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2"/>
    <mergeCell ref="B23:B26"/>
    <mergeCell ref="C12:C13"/>
    <mergeCell ref="C14:C16"/>
    <mergeCell ref="C17:C18"/>
    <mergeCell ref="C19:C21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workbookViewId="0">
      <selection activeCell="C3" sqref="C3:N3"/>
    </sheetView>
  </sheetViews>
  <sheetFormatPr defaultColWidth="9" defaultRowHeight="25" customHeight="1"/>
  <cols>
    <col min="1" max="2" width="7.77777777777778" style="1" customWidth="1"/>
    <col min="3" max="3" width="18.3333333333333" style="1" customWidth="1"/>
    <col min="4" max="4" width="7.44444444444444" style="1" customWidth="1"/>
    <col min="5" max="5" width="11.5462962962963" style="1" customWidth="1"/>
    <col min="6" max="6" width="5.88888888888889" style="1" customWidth="1"/>
    <col min="7" max="7" width="15.1111111111111" style="1" customWidth="1"/>
    <col min="8" max="8" width="15.4444444444444" style="1" customWidth="1"/>
    <col min="9" max="9" width="4.5462962962963" style="1" customWidth="1"/>
    <col min="10" max="10" width="5.88888888888889" style="1" customWidth="1"/>
    <col min="11" max="11" width="3.88888888888889" style="1" customWidth="1"/>
    <col min="12" max="13" width="4.44444444444444" style="1" customWidth="1"/>
    <col min="14" max="14" width="6.65740740740741" style="1" customWidth="1"/>
    <col min="15" max="15" width="48.4444444444444" style="1" customWidth="1"/>
    <col min="16" max="16384" width="9" style="1"/>
  </cols>
  <sheetData>
    <row r="1" s="1" customFormat="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9"/>
    </row>
    <row r="3" s="1" customFormat="1" ht="19.1" customHeight="1" spans="1:15">
      <c r="A3" s="4" t="s">
        <v>2</v>
      </c>
      <c r="B3" s="4"/>
      <c r="C3" s="4" t="s">
        <v>65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0"/>
    </row>
    <row r="4" s="1" customFormat="1" ht="19.1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30"/>
    </row>
    <row r="5" s="1" customFormat="1" ht="19.1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30"/>
    </row>
    <row r="6" s="1" customFormat="1" ht="19.1" customHeight="1" spans="1:15">
      <c r="A6" s="7"/>
      <c r="B6" s="8"/>
      <c r="C6" s="9" t="s">
        <v>14</v>
      </c>
      <c r="D6" s="9"/>
      <c r="E6" s="10">
        <v>198.5</v>
      </c>
      <c r="F6" s="10">
        <v>198.5</v>
      </c>
      <c r="G6" s="10"/>
      <c r="H6" s="10">
        <v>198.5</v>
      </c>
      <c r="I6" s="10"/>
      <c r="J6" s="4">
        <v>10</v>
      </c>
      <c r="K6" s="4"/>
      <c r="L6" s="31">
        <f t="shared" ref="L6:L9" si="0">IFERROR(H6/F6,"")</f>
        <v>1</v>
      </c>
      <c r="M6" s="31"/>
      <c r="N6" s="4">
        <f>IFERROR(L6*J6,"")</f>
        <v>10</v>
      </c>
      <c r="O6" s="32"/>
    </row>
    <row r="7" s="1" customFormat="1" ht="19.1" customHeight="1" spans="1:15">
      <c r="A7" s="7"/>
      <c r="B7" s="8"/>
      <c r="C7" s="4" t="s">
        <v>15</v>
      </c>
      <c r="D7" s="4"/>
      <c r="E7" s="10">
        <v>198.5</v>
      </c>
      <c r="F7" s="10">
        <v>198.5</v>
      </c>
      <c r="G7" s="10"/>
      <c r="H7" s="10">
        <v>198.5</v>
      </c>
      <c r="I7" s="10"/>
      <c r="J7" s="4" t="s">
        <v>16</v>
      </c>
      <c r="K7" s="4"/>
      <c r="L7" s="31">
        <f t="shared" si="0"/>
        <v>1</v>
      </c>
      <c r="M7" s="31"/>
      <c r="N7" s="4" t="s">
        <v>16</v>
      </c>
      <c r="O7" s="32"/>
    </row>
    <row r="8" s="1" customFormat="1" ht="19.1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31" t="str">
        <f t="shared" si="0"/>
        <v/>
      </c>
      <c r="M8" s="31"/>
      <c r="N8" s="4" t="s">
        <v>16</v>
      </c>
      <c r="O8" s="32"/>
    </row>
    <row r="9" s="1" customFormat="1" ht="19.1" customHeight="1" spans="1:15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31" t="str">
        <f t="shared" si="0"/>
        <v/>
      </c>
      <c r="M9" s="31"/>
      <c r="N9" s="4" t="s">
        <v>16</v>
      </c>
      <c r="O9" s="32"/>
    </row>
    <row r="10" s="1" customFormat="1" ht="19.1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30"/>
    </row>
    <row r="11" s="1" customFormat="1" ht="60.05" customHeight="1" spans="1:15">
      <c r="A11" s="4"/>
      <c r="B11" s="15" t="s">
        <v>66</v>
      </c>
      <c r="C11" s="15"/>
      <c r="D11" s="15"/>
      <c r="E11" s="15"/>
      <c r="F11" s="15"/>
      <c r="G11" s="15"/>
      <c r="H11" s="15" t="s">
        <v>67</v>
      </c>
      <c r="I11" s="15"/>
      <c r="J11" s="15"/>
      <c r="K11" s="15"/>
      <c r="L11" s="15"/>
      <c r="M11" s="15"/>
      <c r="N11" s="15"/>
      <c r="O11" s="33"/>
    </row>
    <row r="12" s="1" customFormat="1" ht="19.1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30"/>
    </row>
    <row r="13" s="1" customFormat="1" ht="19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0"/>
    </row>
    <row r="14" s="1" customFormat="1" ht="19.1" customHeight="1" spans="1:15">
      <c r="A14" s="4"/>
      <c r="B14" s="4" t="s">
        <v>31</v>
      </c>
      <c r="C14" s="4" t="s">
        <v>32</v>
      </c>
      <c r="D14" s="60" t="s">
        <v>68</v>
      </c>
      <c r="E14" s="60"/>
      <c r="F14" s="60"/>
      <c r="G14" s="61" t="s">
        <v>69</v>
      </c>
      <c r="H14" s="61" t="s">
        <v>70</v>
      </c>
      <c r="I14" s="4">
        <v>10</v>
      </c>
      <c r="J14" s="4"/>
      <c r="K14" s="4">
        <v>10</v>
      </c>
      <c r="L14" s="4"/>
      <c r="M14" s="4"/>
      <c r="N14" s="4"/>
      <c r="O14" s="30"/>
    </row>
    <row r="15" s="1" customFormat="1" ht="19.1" customHeight="1" spans="1:15">
      <c r="A15" s="4"/>
      <c r="B15" s="4"/>
      <c r="C15" s="4" t="s">
        <v>39</v>
      </c>
      <c r="D15" s="60" t="s">
        <v>71</v>
      </c>
      <c r="E15" s="60"/>
      <c r="F15" s="60"/>
      <c r="G15" s="61" t="s">
        <v>72</v>
      </c>
      <c r="H15" s="62">
        <v>0.8766</v>
      </c>
      <c r="I15" s="4">
        <v>10</v>
      </c>
      <c r="J15" s="4"/>
      <c r="K15" s="4">
        <v>10</v>
      </c>
      <c r="L15" s="4"/>
      <c r="M15" s="4"/>
      <c r="N15" s="4"/>
      <c r="O15" s="30"/>
    </row>
    <row r="16" s="1" customFormat="1" ht="19.1" customHeight="1" spans="1:15">
      <c r="A16" s="4"/>
      <c r="B16" s="4"/>
      <c r="C16" s="4"/>
      <c r="D16" s="60" t="s">
        <v>73</v>
      </c>
      <c r="E16" s="60"/>
      <c r="F16" s="60"/>
      <c r="G16" s="62">
        <v>1</v>
      </c>
      <c r="H16" s="62">
        <v>1</v>
      </c>
      <c r="I16" s="4">
        <v>10</v>
      </c>
      <c r="J16" s="4"/>
      <c r="K16" s="4">
        <f>IFERROR(H16/G16*I16,"")</f>
        <v>10</v>
      </c>
      <c r="L16" s="4"/>
      <c r="M16" s="4"/>
      <c r="N16" s="4"/>
      <c r="O16" s="30"/>
    </row>
    <row r="17" s="1" customFormat="1" ht="19.1" customHeight="1" spans="1:15">
      <c r="A17" s="4"/>
      <c r="B17" s="4"/>
      <c r="C17" s="4" t="s">
        <v>45</v>
      </c>
      <c r="D17" s="60" t="s">
        <v>74</v>
      </c>
      <c r="E17" s="60"/>
      <c r="F17" s="60"/>
      <c r="G17" s="61" t="s">
        <v>75</v>
      </c>
      <c r="H17" s="61" t="s">
        <v>75</v>
      </c>
      <c r="I17" s="4">
        <v>5</v>
      </c>
      <c r="J17" s="4"/>
      <c r="K17" s="4">
        <f>IFERROR(H17/G17*I17,"")</f>
        <v>5</v>
      </c>
      <c r="L17" s="4"/>
      <c r="M17" s="4"/>
      <c r="N17" s="4"/>
      <c r="O17" s="30"/>
    </row>
    <row r="18" s="1" customFormat="1" ht="19.1" customHeight="1" spans="1:15">
      <c r="A18" s="4"/>
      <c r="B18" s="4"/>
      <c r="C18" s="4"/>
      <c r="D18" s="60" t="s">
        <v>76</v>
      </c>
      <c r="E18" s="60"/>
      <c r="F18" s="60"/>
      <c r="G18" s="61" t="s">
        <v>77</v>
      </c>
      <c r="H18" s="61" t="s">
        <v>77</v>
      </c>
      <c r="I18" s="4">
        <v>5</v>
      </c>
      <c r="J18" s="4"/>
      <c r="K18" s="4">
        <v>5</v>
      </c>
      <c r="L18" s="4"/>
      <c r="M18" s="4"/>
      <c r="N18" s="4"/>
      <c r="O18" s="30"/>
    </row>
    <row r="19" s="1" customFormat="1" ht="19.1" customHeight="1" spans="1:15">
      <c r="A19" s="4"/>
      <c r="B19" s="4"/>
      <c r="C19" s="4" t="s">
        <v>49</v>
      </c>
      <c r="D19" s="60" t="s">
        <v>78</v>
      </c>
      <c r="E19" s="60"/>
      <c r="F19" s="60"/>
      <c r="G19" s="63" t="s">
        <v>79</v>
      </c>
      <c r="H19" s="62" t="s">
        <v>80</v>
      </c>
      <c r="I19" s="4">
        <v>10</v>
      </c>
      <c r="J19" s="4"/>
      <c r="K19" s="4">
        <v>10</v>
      </c>
      <c r="L19" s="4"/>
      <c r="M19" s="4"/>
      <c r="N19" s="4"/>
      <c r="O19" s="34"/>
    </row>
    <row r="20" s="1" customFormat="1" ht="19.1" customHeight="1" spans="1:15">
      <c r="A20" s="4"/>
      <c r="B20" s="64" t="s">
        <v>52</v>
      </c>
      <c r="C20" s="4" t="s">
        <v>81</v>
      </c>
      <c r="D20" s="65"/>
      <c r="E20" s="66"/>
      <c r="F20" s="67"/>
      <c r="G20" s="63"/>
      <c r="H20" s="62"/>
      <c r="I20" s="71"/>
      <c r="J20" s="72"/>
      <c r="K20" s="71"/>
      <c r="L20" s="72"/>
      <c r="M20" s="71"/>
      <c r="N20" s="72"/>
      <c r="O20" s="34"/>
    </row>
    <row r="21" s="1" customFormat="1" ht="19.1" customHeight="1" spans="1:15">
      <c r="A21" s="4"/>
      <c r="B21" s="68"/>
      <c r="C21" s="4" t="s">
        <v>54</v>
      </c>
      <c r="D21" s="60" t="s">
        <v>82</v>
      </c>
      <c r="E21" s="60"/>
      <c r="F21" s="60"/>
      <c r="G21" s="61" t="s">
        <v>83</v>
      </c>
      <c r="H21" s="62">
        <v>0.95</v>
      </c>
      <c r="I21" s="4">
        <v>15</v>
      </c>
      <c r="J21" s="4"/>
      <c r="K21" s="4">
        <v>14.25</v>
      </c>
      <c r="L21" s="4"/>
      <c r="M21" s="4"/>
      <c r="N21" s="4"/>
      <c r="O21" s="30"/>
    </row>
    <row r="22" s="1" customFormat="1" ht="19.1" customHeight="1" spans="1:15">
      <c r="A22" s="4"/>
      <c r="B22" s="68"/>
      <c r="C22" s="4" t="s">
        <v>84</v>
      </c>
      <c r="D22" s="65"/>
      <c r="E22" s="66"/>
      <c r="F22" s="67"/>
      <c r="G22" s="61"/>
      <c r="H22" s="62"/>
      <c r="I22" s="71"/>
      <c r="J22" s="72"/>
      <c r="K22" s="71"/>
      <c r="L22" s="72"/>
      <c r="M22" s="71"/>
      <c r="N22" s="72"/>
      <c r="O22" s="30"/>
    </row>
    <row r="23" s="1" customFormat="1" ht="19.1" customHeight="1" spans="1:15">
      <c r="A23" s="4"/>
      <c r="B23" s="69"/>
      <c r="C23" s="4" t="s">
        <v>58</v>
      </c>
      <c r="D23" s="60" t="s">
        <v>85</v>
      </c>
      <c r="E23" s="60"/>
      <c r="F23" s="60"/>
      <c r="G23" s="61" t="s">
        <v>86</v>
      </c>
      <c r="H23" s="61" t="s">
        <v>87</v>
      </c>
      <c r="I23" s="4">
        <v>15</v>
      </c>
      <c r="J23" s="4"/>
      <c r="K23" s="4">
        <v>15</v>
      </c>
      <c r="L23" s="4"/>
      <c r="M23" s="4"/>
      <c r="N23" s="4"/>
      <c r="O23" s="30"/>
    </row>
    <row r="24" s="1" customFormat="1" ht="19.1" customHeight="1" spans="1:15">
      <c r="A24" s="4"/>
      <c r="B24" s="4" t="s">
        <v>60</v>
      </c>
      <c r="C24" s="4" t="s">
        <v>61</v>
      </c>
      <c r="D24" s="60" t="s">
        <v>88</v>
      </c>
      <c r="E24" s="60"/>
      <c r="F24" s="60"/>
      <c r="G24" s="61" t="s">
        <v>63</v>
      </c>
      <c r="H24" s="62">
        <v>0.95</v>
      </c>
      <c r="I24" s="4">
        <v>10</v>
      </c>
      <c r="J24" s="4"/>
      <c r="K24" s="4">
        <v>10</v>
      </c>
      <c r="L24" s="4"/>
      <c r="M24" s="4"/>
      <c r="N24" s="4"/>
      <c r="O24" s="30"/>
    </row>
    <row r="25" s="1" customFormat="1" ht="19.1" customHeight="1" spans="1:15">
      <c r="A25" s="70" t="s">
        <v>64</v>
      </c>
      <c r="B25" s="70"/>
      <c r="C25" s="70"/>
      <c r="D25" s="70"/>
      <c r="E25" s="70"/>
      <c r="F25" s="70"/>
      <c r="G25" s="70"/>
      <c r="H25" s="70"/>
      <c r="I25" s="70">
        <f>SUM(I14:J24)+J6</f>
        <v>100</v>
      </c>
      <c r="J25" s="70"/>
      <c r="K25" s="4">
        <f>SUM(K14:K24)+N6</f>
        <v>99.25</v>
      </c>
      <c r="L25" s="4"/>
      <c r="M25" s="14"/>
      <c r="N25" s="14"/>
      <c r="O25" s="30"/>
    </row>
    <row r="26" s="1" customFormat="1" customHeight="1" spans="15:15">
      <c r="O26" s="33"/>
    </row>
    <row r="27" s="1" customFormat="1" customHeight="1" spans="15:15">
      <c r="O27" s="33"/>
    </row>
  </sheetData>
  <mergeCells count="102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0:A11"/>
    <mergeCell ref="A12:A24"/>
    <mergeCell ref="B12:B13"/>
    <mergeCell ref="B14:B19"/>
    <mergeCell ref="B20:B23"/>
    <mergeCell ref="C12:C13"/>
    <mergeCell ref="C15:C16"/>
    <mergeCell ref="C17:C18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selection activeCell="C3" sqref="C3:N3"/>
    </sheetView>
  </sheetViews>
  <sheetFormatPr defaultColWidth="9" defaultRowHeight="25" customHeight="1"/>
  <cols>
    <col min="1" max="2" width="6.33333333333333" style="1" customWidth="1"/>
    <col min="3" max="3" width="18.6574074074074" style="1" customWidth="1"/>
    <col min="4" max="4" width="7.44444444444444" style="1" customWidth="1"/>
    <col min="5" max="5" width="12.3333333333333" style="1" customWidth="1"/>
    <col min="6" max="6" width="5.88888888888889" style="1" customWidth="1"/>
    <col min="7" max="7" width="17.1111111111111" style="1" customWidth="1"/>
    <col min="8" max="8" width="15.7777777777778" style="1" customWidth="1"/>
    <col min="9" max="9" width="4.5462962962963" style="1" customWidth="1"/>
    <col min="10" max="10" width="5.88888888888889" style="1" customWidth="1"/>
    <col min="11" max="11" width="3.88888888888889" style="1" customWidth="1"/>
    <col min="12" max="13" width="4.44444444444444" style="1" customWidth="1"/>
    <col min="14" max="14" width="6.65740740740741" style="1" customWidth="1"/>
    <col min="15" max="15" width="48.4444444444444" style="1" customWidth="1"/>
    <col min="16" max="16384" width="9" style="1"/>
  </cols>
  <sheetData>
    <row r="1" s="1" customFormat="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9"/>
    </row>
    <row r="3" s="38" customFormat="1" ht="21.05" customHeight="1" spans="1:15">
      <c r="A3" s="16" t="s">
        <v>2</v>
      </c>
      <c r="B3" s="16"/>
      <c r="C3" s="16" t="s">
        <v>89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54"/>
    </row>
    <row r="4" s="38" customFormat="1" ht="21.05" customHeight="1" spans="1:15">
      <c r="A4" s="16" t="s">
        <v>4</v>
      </c>
      <c r="B4" s="16"/>
      <c r="C4" s="16" t="s">
        <v>5</v>
      </c>
      <c r="D4" s="16"/>
      <c r="E4" s="16"/>
      <c r="F4" s="16"/>
      <c r="G4" s="16"/>
      <c r="H4" s="16" t="s">
        <v>6</v>
      </c>
      <c r="I4" s="16"/>
      <c r="J4" s="16" t="s">
        <v>5</v>
      </c>
      <c r="K4" s="16"/>
      <c r="L4" s="16"/>
      <c r="M4" s="16"/>
      <c r="N4" s="16"/>
      <c r="O4" s="54"/>
    </row>
    <row r="5" s="38" customFormat="1" ht="21.05" customHeight="1" spans="1:15">
      <c r="A5" s="39" t="s">
        <v>7</v>
      </c>
      <c r="B5" s="40"/>
      <c r="C5" s="16"/>
      <c r="D5" s="16"/>
      <c r="E5" s="16" t="s">
        <v>8</v>
      </c>
      <c r="F5" s="16" t="s">
        <v>9</v>
      </c>
      <c r="G5" s="16"/>
      <c r="H5" s="16" t="s">
        <v>10</v>
      </c>
      <c r="I5" s="16"/>
      <c r="J5" s="16" t="s">
        <v>11</v>
      </c>
      <c r="K5" s="16"/>
      <c r="L5" s="16" t="s">
        <v>12</v>
      </c>
      <c r="M5" s="16"/>
      <c r="N5" s="16" t="s">
        <v>13</v>
      </c>
      <c r="O5" s="54"/>
    </row>
    <row r="6" s="38" customFormat="1" ht="21.05" customHeight="1" spans="1:15">
      <c r="A6" s="41"/>
      <c r="B6" s="42"/>
      <c r="C6" s="43" t="s">
        <v>14</v>
      </c>
      <c r="D6" s="43"/>
      <c r="E6" s="44">
        <v>44</v>
      </c>
      <c r="F6" s="44">
        <v>44</v>
      </c>
      <c r="G6" s="44"/>
      <c r="H6" s="44">
        <v>44</v>
      </c>
      <c r="I6" s="44"/>
      <c r="J6" s="16">
        <v>10</v>
      </c>
      <c r="K6" s="16"/>
      <c r="L6" s="55">
        <f t="shared" ref="L6:L9" si="0">IFERROR(H6/F6,"")</f>
        <v>1</v>
      </c>
      <c r="M6" s="55"/>
      <c r="N6" s="16">
        <f>IFERROR(L6*J6,"")</f>
        <v>10</v>
      </c>
      <c r="O6" s="56"/>
    </row>
    <row r="7" s="38" customFormat="1" ht="21.05" customHeight="1" spans="1:15">
      <c r="A7" s="41"/>
      <c r="B7" s="42"/>
      <c r="C7" s="16" t="s">
        <v>15</v>
      </c>
      <c r="D7" s="16"/>
      <c r="E7" s="44">
        <v>44</v>
      </c>
      <c r="F7" s="44">
        <v>44</v>
      </c>
      <c r="G7" s="44"/>
      <c r="H7" s="44">
        <v>44</v>
      </c>
      <c r="I7" s="44"/>
      <c r="J7" s="16" t="s">
        <v>16</v>
      </c>
      <c r="K7" s="16"/>
      <c r="L7" s="55">
        <f t="shared" si="0"/>
        <v>1</v>
      </c>
      <c r="M7" s="55"/>
      <c r="N7" s="16" t="s">
        <v>16</v>
      </c>
      <c r="O7" s="56"/>
    </row>
    <row r="8" s="38" customFormat="1" ht="21.05" customHeight="1" spans="1:15">
      <c r="A8" s="45"/>
      <c r="B8" s="46"/>
      <c r="C8" s="47" t="s">
        <v>17</v>
      </c>
      <c r="D8" s="47"/>
      <c r="E8" s="44"/>
      <c r="F8" s="44"/>
      <c r="G8" s="44"/>
      <c r="H8" s="44"/>
      <c r="I8" s="44"/>
      <c r="J8" s="16" t="s">
        <v>16</v>
      </c>
      <c r="K8" s="16"/>
      <c r="L8" s="55" t="str">
        <f t="shared" si="0"/>
        <v/>
      </c>
      <c r="M8" s="55"/>
      <c r="N8" s="16" t="s">
        <v>16</v>
      </c>
      <c r="O8" s="56"/>
    </row>
    <row r="9" s="38" customFormat="1" ht="21.05" customHeight="1" spans="1:15">
      <c r="A9" s="37"/>
      <c r="B9" s="37"/>
      <c r="C9" s="47" t="s">
        <v>18</v>
      </c>
      <c r="D9" s="47"/>
      <c r="E9" s="44"/>
      <c r="F9" s="44"/>
      <c r="G9" s="44"/>
      <c r="H9" s="44"/>
      <c r="I9" s="44"/>
      <c r="J9" s="16" t="s">
        <v>16</v>
      </c>
      <c r="K9" s="16"/>
      <c r="L9" s="55" t="str">
        <f t="shared" si="0"/>
        <v/>
      </c>
      <c r="M9" s="55"/>
      <c r="N9" s="16" t="s">
        <v>16</v>
      </c>
      <c r="O9" s="56"/>
    </row>
    <row r="10" s="38" customFormat="1" ht="21.05" customHeight="1" spans="1:15">
      <c r="A10" s="16" t="s">
        <v>19</v>
      </c>
      <c r="B10" s="16" t="s">
        <v>20</v>
      </c>
      <c r="C10" s="16"/>
      <c r="D10" s="16"/>
      <c r="E10" s="16"/>
      <c r="F10" s="16"/>
      <c r="G10" s="16"/>
      <c r="H10" s="16" t="s">
        <v>21</v>
      </c>
      <c r="I10" s="16"/>
      <c r="J10" s="16"/>
      <c r="K10" s="16"/>
      <c r="L10" s="16"/>
      <c r="M10" s="16"/>
      <c r="N10" s="16"/>
      <c r="O10" s="54"/>
    </row>
    <row r="11" s="38" customFormat="1" ht="63.1" customHeight="1" spans="1:15">
      <c r="A11" s="16"/>
      <c r="B11" s="48" t="s">
        <v>90</v>
      </c>
      <c r="C11" s="48"/>
      <c r="D11" s="48"/>
      <c r="E11" s="48"/>
      <c r="F11" s="48"/>
      <c r="G11" s="48"/>
      <c r="H11" s="48" t="s">
        <v>91</v>
      </c>
      <c r="I11" s="48"/>
      <c r="J11" s="48"/>
      <c r="K11" s="48"/>
      <c r="L11" s="48"/>
      <c r="M11" s="48"/>
      <c r="N11" s="48"/>
      <c r="O11" s="57"/>
    </row>
    <row r="12" s="38" customFormat="1" ht="21.05" customHeight="1" spans="1:15">
      <c r="A12" s="16" t="s">
        <v>24</v>
      </c>
      <c r="B12" s="16" t="s">
        <v>25</v>
      </c>
      <c r="C12" s="16" t="s">
        <v>26</v>
      </c>
      <c r="D12" s="16" t="s">
        <v>27</v>
      </c>
      <c r="E12" s="16"/>
      <c r="F12" s="16"/>
      <c r="G12" s="16" t="s">
        <v>28</v>
      </c>
      <c r="H12" s="16" t="s">
        <v>29</v>
      </c>
      <c r="I12" s="16" t="s">
        <v>11</v>
      </c>
      <c r="J12" s="16"/>
      <c r="K12" s="16" t="s">
        <v>13</v>
      </c>
      <c r="L12" s="16"/>
      <c r="M12" s="16" t="s">
        <v>30</v>
      </c>
      <c r="N12" s="16"/>
      <c r="O12" s="54"/>
    </row>
    <row r="13" s="38" customFormat="1" ht="21.05" customHeight="1" spans="1: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54"/>
    </row>
    <row r="14" s="38" customFormat="1" ht="21.05" customHeight="1" spans="1:15">
      <c r="A14" s="16"/>
      <c r="B14" s="16" t="s">
        <v>31</v>
      </c>
      <c r="C14" s="16" t="s">
        <v>32</v>
      </c>
      <c r="D14" s="17" t="s">
        <v>92</v>
      </c>
      <c r="E14" s="17"/>
      <c r="F14" s="17"/>
      <c r="G14" s="49" t="s">
        <v>93</v>
      </c>
      <c r="H14" s="49" t="s">
        <v>93</v>
      </c>
      <c r="I14" s="16">
        <v>10</v>
      </c>
      <c r="J14" s="16"/>
      <c r="K14" s="16">
        <v>10</v>
      </c>
      <c r="L14" s="16"/>
      <c r="M14" s="16"/>
      <c r="N14" s="16"/>
      <c r="O14" s="54"/>
    </row>
    <row r="15" s="38" customFormat="1" ht="21.05" customHeight="1" spans="1:15">
      <c r="A15" s="16"/>
      <c r="B15" s="16"/>
      <c r="C15" s="16" t="s">
        <v>39</v>
      </c>
      <c r="D15" s="17" t="s">
        <v>94</v>
      </c>
      <c r="E15" s="17"/>
      <c r="F15" s="17"/>
      <c r="G15" s="50">
        <v>1</v>
      </c>
      <c r="H15" s="50">
        <v>1</v>
      </c>
      <c r="I15" s="16">
        <v>10</v>
      </c>
      <c r="J15" s="16"/>
      <c r="K15" s="16">
        <f t="shared" ref="K15:K17" si="1">IFERROR(H15/G15*I15,"")</f>
        <v>10</v>
      </c>
      <c r="L15" s="16"/>
      <c r="M15" s="16"/>
      <c r="N15" s="16"/>
      <c r="O15" s="54"/>
    </row>
    <row r="16" s="38" customFormat="1" ht="21.05" customHeight="1" spans="1:15">
      <c r="A16" s="16"/>
      <c r="B16" s="16"/>
      <c r="C16" s="16"/>
      <c r="D16" s="17" t="s">
        <v>95</v>
      </c>
      <c r="E16" s="17"/>
      <c r="F16" s="17"/>
      <c r="G16" s="50">
        <v>1</v>
      </c>
      <c r="H16" s="50">
        <v>1</v>
      </c>
      <c r="I16" s="16">
        <v>5</v>
      </c>
      <c r="J16" s="16"/>
      <c r="K16" s="16">
        <f t="shared" si="1"/>
        <v>5</v>
      </c>
      <c r="L16" s="16"/>
      <c r="M16" s="16"/>
      <c r="N16" s="16"/>
      <c r="O16" s="54"/>
    </row>
    <row r="17" s="38" customFormat="1" ht="21.05" customHeight="1" spans="1:15">
      <c r="A17" s="16"/>
      <c r="B17" s="16"/>
      <c r="C17" s="16"/>
      <c r="D17" s="17" t="s">
        <v>96</v>
      </c>
      <c r="E17" s="17"/>
      <c r="F17" s="17"/>
      <c r="G17" s="50">
        <v>1</v>
      </c>
      <c r="H17" s="50">
        <v>1</v>
      </c>
      <c r="I17" s="16">
        <v>5</v>
      </c>
      <c r="J17" s="16"/>
      <c r="K17" s="16">
        <f t="shared" si="1"/>
        <v>5</v>
      </c>
      <c r="L17" s="16"/>
      <c r="M17" s="16"/>
      <c r="N17" s="16"/>
      <c r="O17" s="54"/>
    </row>
    <row r="18" s="38" customFormat="1" ht="21.05" customHeight="1" spans="1:15">
      <c r="A18" s="16"/>
      <c r="B18" s="16"/>
      <c r="C18" s="16" t="s">
        <v>45</v>
      </c>
      <c r="D18" s="17" t="s">
        <v>97</v>
      </c>
      <c r="E18" s="17"/>
      <c r="F18" s="17"/>
      <c r="G18" s="49" t="s">
        <v>98</v>
      </c>
      <c r="H18" s="49" t="s">
        <v>98</v>
      </c>
      <c r="I18" s="16">
        <v>2</v>
      </c>
      <c r="J18" s="16"/>
      <c r="K18" s="16">
        <v>2</v>
      </c>
      <c r="L18" s="16"/>
      <c r="M18" s="16"/>
      <c r="N18" s="16"/>
      <c r="O18" s="54"/>
    </row>
    <row r="19" s="38" customFormat="1" ht="21.05" customHeight="1" spans="1:15">
      <c r="A19" s="16"/>
      <c r="B19" s="16"/>
      <c r="C19" s="16" t="s">
        <v>49</v>
      </c>
      <c r="D19" s="17" t="s">
        <v>99</v>
      </c>
      <c r="E19" s="17"/>
      <c r="F19" s="17"/>
      <c r="G19" s="49" t="s">
        <v>100</v>
      </c>
      <c r="H19" s="49" t="s">
        <v>100</v>
      </c>
      <c r="I19" s="16">
        <v>9</v>
      </c>
      <c r="J19" s="16"/>
      <c r="K19" s="16">
        <v>9</v>
      </c>
      <c r="L19" s="16"/>
      <c r="M19" s="16"/>
      <c r="N19" s="16"/>
      <c r="O19" s="58"/>
    </row>
    <row r="20" s="38" customFormat="1" ht="21.05" customHeight="1" spans="1:15">
      <c r="A20" s="16"/>
      <c r="B20" s="16"/>
      <c r="C20" s="16"/>
      <c r="D20" s="17" t="s">
        <v>101</v>
      </c>
      <c r="E20" s="17"/>
      <c r="F20" s="17"/>
      <c r="G20" s="50">
        <v>0.02</v>
      </c>
      <c r="H20" s="50">
        <v>0.02</v>
      </c>
      <c r="I20" s="16">
        <v>9</v>
      </c>
      <c r="J20" s="16"/>
      <c r="K20" s="16">
        <f>IFERROR(H20/G20*I20,"")</f>
        <v>9</v>
      </c>
      <c r="L20" s="16"/>
      <c r="M20" s="16"/>
      <c r="N20" s="16"/>
      <c r="O20" s="54"/>
    </row>
    <row r="21" s="38" customFormat="1" ht="21.05" customHeight="1" spans="1:15">
      <c r="A21" s="16"/>
      <c r="B21" s="22" t="s">
        <v>52</v>
      </c>
      <c r="C21" s="16" t="s">
        <v>81</v>
      </c>
      <c r="D21" s="23"/>
      <c r="E21" s="24"/>
      <c r="F21" s="51"/>
      <c r="G21" s="50"/>
      <c r="H21" s="50"/>
      <c r="I21" s="59"/>
      <c r="J21" s="36"/>
      <c r="K21" s="35"/>
      <c r="L21" s="36"/>
      <c r="M21" s="35"/>
      <c r="N21" s="36"/>
      <c r="O21" s="54"/>
    </row>
    <row r="22" s="38" customFormat="1" ht="21.05" customHeight="1" spans="1:15">
      <c r="A22" s="16"/>
      <c r="B22" s="26"/>
      <c r="C22" s="16" t="s">
        <v>84</v>
      </c>
      <c r="D22" s="23"/>
      <c r="E22" s="24"/>
      <c r="F22" s="51"/>
      <c r="G22" s="50"/>
      <c r="H22" s="50"/>
      <c r="I22" s="59"/>
      <c r="J22" s="36"/>
      <c r="K22" s="35"/>
      <c r="L22" s="36"/>
      <c r="M22" s="35"/>
      <c r="N22" s="36"/>
      <c r="O22" s="54"/>
    </row>
    <row r="23" s="38" customFormat="1" ht="21.05" customHeight="1" spans="1:15">
      <c r="A23" s="16"/>
      <c r="B23" s="26"/>
      <c r="C23" s="16" t="s">
        <v>54</v>
      </c>
      <c r="D23" s="17" t="s">
        <v>102</v>
      </c>
      <c r="E23" s="17"/>
      <c r="F23" s="17"/>
      <c r="G23" s="49" t="s">
        <v>103</v>
      </c>
      <c r="H23" s="50">
        <v>0.9</v>
      </c>
      <c r="I23" s="16">
        <v>10</v>
      </c>
      <c r="J23" s="16"/>
      <c r="K23" s="16">
        <v>9</v>
      </c>
      <c r="L23" s="16"/>
      <c r="M23" s="16"/>
      <c r="N23" s="16"/>
      <c r="O23" s="54"/>
    </row>
    <row r="24" s="38" customFormat="1" ht="21.05" customHeight="1" spans="1:15">
      <c r="A24" s="16"/>
      <c r="B24" s="26"/>
      <c r="C24" s="16"/>
      <c r="D24" s="17" t="s">
        <v>104</v>
      </c>
      <c r="E24" s="17"/>
      <c r="F24" s="17"/>
      <c r="G24" s="49" t="s">
        <v>103</v>
      </c>
      <c r="H24" s="52">
        <v>0.9</v>
      </c>
      <c r="I24" s="16">
        <v>10</v>
      </c>
      <c r="J24" s="16"/>
      <c r="K24" s="16">
        <v>9</v>
      </c>
      <c r="L24" s="16"/>
      <c r="M24" s="16"/>
      <c r="N24" s="16"/>
      <c r="O24" s="54"/>
    </row>
    <row r="25" s="38" customFormat="1" ht="29.95" customHeight="1" spans="1:15">
      <c r="A25" s="16"/>
      <c r="B25" s="27"/>
      <c r="C25" s="16" t="s">
        <v>58</v>
      </c>
      <c r="D25" s="17" t="s">
        <v>105</v>
      </c>
      <c r="E25" s="17"/>
      <c r="F25" s="17"/>
      <c r="G25" s="53" t="s">
        <v>106</v>
      </c>
      <c r="H25" s="52">
        <v>0.9</v>
      </c>
      <c r="I25" s="16">
        <v>10</v>
      </c>
      <c r="J25" s="16"/>
      <c r="K25" s="16">
        <v>9</v>
      </c>
      <c r="L25" s="16"/>
      <c r="M25" s="16"/>
      <c r="N25" s="16"/>
      <c r="O25" s="54"/>
    </row>
    <row r="26" s="38" customFormat="1" ht="21.05" customHeight="1" spans="1:15">
      <c r="A26" s="16"/>
      <c r="B26" s="16" t="s">
        <v>60</v>
      </c>
      <c r="C26" s="16" t="s">
        <v>61</v>
      </c>
      <c r="D26" s="17" t="s">
        <v>107</v>
      </c>
      <c r="E26" s="17"/>
      <c r="F26" s="17"/>
      <c r="G26" s="49" t="s">
        <v>44</v>
      </c>
      <c r="H26" s="50">
        <v>0.95</v>
      </c>
      <c r="I26" s="16">
        <v>5</v>
      </c>
      <c r="J26" s="16"/>
      <c r="K26" s="16">
        <v>5</v>
      </c>
      <c r="L26" s="16"/>
      <c r="M26" s="16"/>
      <c r="N26" s="16"/>
      <c r="O26" s="54"/>
    </row>
    <row r="27" s="38" customFormat="1" ht="21.05" customHeight="1" spans="1:15">
      <c r="A27" s="16"/>
      <c r="B27" s="16"/>
      <c r="C27" s="16"/>
      <c r="D27" s="17" t="s">
        <v>108</v>
      </c>
      <c r="E27" s="17"/>
      <c r="F27" s="17"/>
      <c r="G27" s="49" t="s">
        <v>44</v>
      </c>
      <c r="H27" s="50">
        <v>0.95</v>
      </c>
      <c r="I27" s="16">
        <v>5</v>
      </c>
      <c r="J27" s="16"/>
      <c r="K27" s="16">
        <v>5</v>
      </c>
      <c r="L27" s="16"/>
      <c r="M27" s="16"/>
      <c r="N27" s="16"/>
      <c r="O27" s="54"/>
    </row>
    <row r="28" s="38" customFormat="1" ht="21.05" customHeight="1" spans="1:15">
      <c r="A28" s="28" t="s">
        <v>64</v>
      </c>
      <c r="B28" s="28"/>
      <c r="C28" s="28"/>
      <c r="D28" s="28"/>
      <c r="E28" s="28"/>
      <c r="F28" s="28"/>
      <c r="G28" s="28"/>
      <c r="H28" s="28"/>
      <c r="I28" s="28">
        <f>SUM(I14:J27)+J6</f>
        <v>100</v>
      </c>
      <c r="J28" s="28"/>
      <c r="K28" s="16">
        <f>SUM(K14:K27)+N6</f>
        <v>97</v>
      </c>
      <c r="L28" s="16"/>
      <c r="M28" s="37"/>
      <c r="N28" s="37"/>
      <c r="O28" s="54"/>
    </row>
    <row r="29" s="1" customFormat="1" customHeight="1" spans="15:15">
      <c r="O29" s="33"/>
    </row>
    <row r="30" s="1" customFormat="1" customHeight="1" spans="15:15">
      <c r="O30" s="33"/>
    </row>
  </sheetData>
  <mergeCells count="11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5"/>
    <mergeCell ref="B26:B27"/>
    <mergeCell ref="C12:C13"/>
    <mergeCell ref="C15:C17"/>
    <mergeCell ref="C19:C20"/>
    <mergeCell ref="C23:C24"/>
    <mergeCell ref="C26:C27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workbookViewId="0">
      <selection activeCell="C3" sqref="C3:N3"/>
    </sheetView>
  </sheetViews>
  <sheetFormatPr defaultColWidth="9" defaultRowHeight="25" customHeight="1"/>
  <cols>
    <col min="1" max="3" width="7.5462962962963" style="1" customWidth="1"/>
    <col min="4" max="4" width="5.65740740740741" style="1" customWidth="1"/>
    <col min="5" max="5" width="9.88888888888889" style="1" customWidth="1"/>
    <col min="6" max="6" width="9" style="1" customWidth="1"/>
    <col min="7" max="8" width="17.4444444444444" style="1" customWidth="1"/>
    <col min="9" max="9" width="3.33333333333333" style="1" customWidth="1"/>
    <col min="10" max="10" width="5.88888888888889" style="1" customWidth="1"/>
    <col min="11" max="11" width="3.88888888888889" style="1" customWidth="1"/>
    <col min="12" max="13" width="4.44444444444444" style="1" customWidth="1"/>
    <col min="14" max="14" width="6.65740740740741" style="1" customWidth="1"/>
    <col min="15" max="15" width="48.4444444444444" style="1" customWidth="1"/>
    <col min="16" max="16384" width="9" style="1"/>
  </cols>
  <sheetData>
    <row r="1" s="1" customFormat="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9"/>
    </row>
    <row r="3" s="1" customFormat="1" ht="21.95" customHeight="1" spans="1:15">
      <c r="A3" s="4" t="s">
        <v>2</v>
      </c>
      <c r="B3" s="4"/>
      <c r="C3" s="4" t="s">
        <v>109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0"/>
    </row>
    <row r="4" s="1" customFormat="1" ht="21.95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30"/>
    </row>
    <row r="5" s="1" customFormat="1" ht="21.95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30"/>
    </row>
    <row r="6" s="1" customFormat="1" ht="21.95" customHeight="1" spans="1:15">
      <c r="A6" s="7"/>
      <c r="B6" s="8"/>
      <c r="C6" s="9" t="s">
        <v>14</v>
      </c>
      <c r="D6" s="9"/>
      <c r="E6" s="10">
        <v>692.4</v>
      </c>
      <c r="F6" s="10">
        <v>692.4</v>
      </c>
      <c r="G6" s="10"/>
      <c r="H6" s="10">
        <v>623.16</v>
      </c>
      <c r="I6" s="10"/>
      <c r="J6" s="4">
        <v>10</v>
      </c>
      <c r="K6" s="4"/>
      <c r="L6" s="31">
        <f t="shared" ref="L6:L9" si="0">IFERROR(H6/F6,"")</f>
        <v>0.9</v>
      </c>
      <c r="M6" s="31"/>
      <c r="N6" s="4">
        <f>IFERROR(L6*J6,"")</f>
        <v>9</v>
      </c>
      <c r="O6" s="32"/>
    </row>
    <row r="7" s="1" customFormat="1" ht="21.95" customHeight="1" spans="1:15">
      <c r="A7" s="7"/>
      <c r="B7" s="8"/>
      <c r="C7" s="4" t="s">
        <v>15</v>
      </c>
      <c r="D7" s="4"/>
      <c r="E7" s="10">
        <v>692.4</v>
      </c>
      <c r="F7" s="10">
        <v>692.4</v>
      </c>
      <c r="G7" s="10"/>
      <c r="H7" s="10">
        <v>623.16</v>
      </c>
      <c r="I7" s="10"/>
      <c r="J7" s="4" t="s">
        <v>16</v>
      </c>
      <c r="K7" s="4"/>
      <c r="L7" s="31">
        <f t="shared" si="0"/>
        <v>0.9</v>
      </c>
      <c r="M7" s="31"/>
      <c r="N7" s="4" t="s">
        <v>16</v>
      </c>
      <c r="O7" s="32"/>
    </row>
    <row r="8" s="1" customFormat="1" ht="21.95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31" t="str">
        <f t="shared" si="0"/>
        <v/>
      </c>
      <c r="M8" s="31"/>
      <c r="N8" s="4" t="s">
        <v>16</v>
      </c>
      <c r="O8" s="32"/>
    </row>
    <row r="9" s="1" customFormat="1" ht="21.95" customHeight="1" spans="1:15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31" t="str">
        <f t="shared" si="0"/>
        <v/>
      </c>
      <c r="M9" s="31"/>
      <c r="N9" s="4" t="s">
        <v>16</v>
      </c>
      <c r="O9" s="32"/>
    </row>
    <row r="10" s="1" customFormat="1" ht="21.95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30"/>
    </row>
    <row r="11" s="1" customFormat="1" ht="121" customHeight="1" spans="1:15">
      <c r="A11" s="4"/>
      <c r="B11" s="15" t="s">
        <v>110</v>
      </c>
      <c r="C11" s="15"/>
      <c r="D11" s="15"/>
      <c r="E11" s="15"/>
      <c r="F11" s="15"/>
      <c r="G11" s="15"/>
      <c r="H11" s="15" t="s">
        <v>111</v>
      </c>
      <c r="I11" s="15"/>
      <c r="J11" s="15"/>
      <c r="K11" s="15"/>
      <c r="L11" s="15"/>
      <c r="M11" s="15"/>
      <c r="N11" s="15"/>
      <c r="O11" s="33"/>
    </row>
    <row r="12" s="1" customFormat="1" ht="21.95" customHeight="1" spans="1:15">
      <c r="A12" s="16" t="s">
        <v>24</v>
      </c>
      <c r="B12" s="16" t="s">
        <v>25</v>
      </c>
      <c r="C12" s="16" t="s">
        <v>26</v>
      </c>
      <c r="D12" s="16" t="s">
        <v>27</v>
      </c>
      <c r="E12" s="16"/>
      <c r="F12" s="16"/>
      <c r="G12" s="16" t="s">
        <v>28</v>
      </c>
      <c r="H12" s="16" t="s">
        <v>29</v>
      </c>
      <c r="I12" s="16" t="s">
        <v>11</v>
      </c>
      <c r="J12" s="16"/>
      <c r="K12" s="16" t="s">
        <v>13</v>
      </c>
      <c r="L12" s="16"/>
      <c r="M12" s="16" t="s">
        <v>30</v>
      </c>
      <c r="N12" s="16"/>
      <c r="O12" s="30"/>
    </row>
    <row r="13" s="1" customFormat="1" ht="21.95" customHeight="1" spans="1: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0"/>
    </row>
    <row r="14" s="1" customFormat="1" ht="21.95" customHeight="1" spans="1:15">
      <c r="A14" s="16"/>
      <c r="B14" s="16" t="s">
        <v>31</v>
      </c>
      <c r="C14" s="16" t="s">
        <v>32</v>
      </c>
      <c r="D14" s="17" t="s">
        <v>112</v>
      </c>
      <c r="E14" s="17"/>
      <c r="F14" s="17"/>
      <c r="G14" s="18" t="s">
        <v>113</v>
      </c>
      <c r="H14" s="18" t="s">
        <v>113</v>
      </c>
      <c r="I14" s="16">
        <v>10</v>
      </c>
      <c r="J14" s="16"/>
      <c r="K14" s="16">
        <v>10</v>
      </c>
      <c r="L14" s="16"/>
      <c r="M14" s="16"/>
      <c r="N14" s="16"/>
      <c r="O14" s="30"/>
    </row>
    <row r="15" s="1" customFormat="1" ht="21.95" customHeight="1" spans="1:15">
      <c r="A15" s="16"/>
      <c r="B15" s="16"/>
      <c r="C15" s="16" t="s">
        <v>39</v>
      </c>
      <c r="D15" s="17" t="s">
        <v>114</v>
      </c>
      <c r="E15" s="17"/>
      <c r="F15" s="17"/>
      <c r="G15" s="19">
        <v>1</v>
      </c>
      <c r="H15" s="19">
        <v>1</v>
      </c>
      <c r="I15" s="16">
        <v>10</v>
      </c>
      <c r="J15" s="16"/>
      <c r="K15" s="16">
        <f>IFERROR(H15/G15*I15,"")</f>
        <v>10</v>
      </c>
      <c r="L15" s="16"/>
      <c r="M15" s="16"/>
      <c r="N15" s="16"/>
      <c r="O15" s="30"/>
    </row>
    <row r="16" s="1" customFormat="1" ht="21.95" customHeight="1" spans="1:15">
      <c r="A16" s="16"/>
      <c r="B16" s="16"/>
      <c r="C16" s="16" t="s">
        <v>45</v>
      </c>
      <c r="D16" s="17" t="s">
        <v>115</v>
      </c>
      <c r="E16" s="17"/>
      <c r="F16" s="17"/>
      <c r="G16" s="20">
        <v>43709</v>
      </c>
      <c r="H16" s="20">
        <v>43709</v>
      </c>
      <c r="I16" s="16">
        <v>10</v>
      </c>
      <c r="J16" s="16"/>
      <c r="K16" s="16">
        <f>IFERROR(H16/G16*I16,"")</f>
        <v>10</v>
      </c>
      <c r="L16" s="16"/>
      <c r="M16" s="16"/>
      <c r="N16" s="16"/>
      <c r="O16" s="30"/>
    </row>
    <row r="17" s="1" customFormat="1" ht="21.95" customHeight="1" spans="1:15">
      <c r="A17" s="16"/>
      <c r="B17" s="16"/>
      <c r="C17" s="16"/>
      <c r="D17" s="17" t="s">
        <v>116</v>
      </c>
      <c r="E17" s="17"/>
      <c r="F17" s="17"/>
      <c r="G17" s="20">
        <v>44348</v>
      </c>
      <c r="H17" s="20">
        <v>44196</v>
      </c>
      <c r="I17" s="16">
        <v>10</v>
      </c>
      <c r="J17" s="16"/>
      <c r="K17" s="16">
        <v>8</v>
      </c>
      <c r="L17" s="16"/>
      <c r="M17" s="16"/>
      <c r="N17" s="16"/>
      <c r="O17" s="30"/>
    </row>
    <row r="18" s="1" customFormat="1" ht="21.95" customHeight="1" spans="1:15">
      <c r="A18" s="16"/>
      <c r="B18" s="16"/>
      <c r="C18" s="16" t="s">
        <v>49</v>
      </c>
      <c r="D18" s="17" t="s">
        <v>117</v>
      </c>
      <c r="E18" s="17"/>
      <c r="F18" s="17"/>
      <c r="G18" s="21" t="s">
        <v>118</v>
      </c>
      <c r="H18" s="21" t="s">
        <v>118</v>
      </c>
      <c r="I18" s="16">
        <v>10</v>
      </c>
      <c r="J18" s="16"/>
      <c r="K18" s="16">
        <v>10</v>
      </c>
      <c r="L18" s="16"/>
      <c r="M18" s="16"/>
      <c r="N18" s="16"/>
      <c r="O18" s="34"/>
    </row>
    <row r="19" s="1" customFormat="1" ht="21.95" customHeight="1" spans="1:15">
      <c r="A19" s="16"/>
      <c r="B19" s="22" t="s">
        <v>52</v>
      </c>
      <c r="C19" s="16" t="s">
        <v>81</v>
      </c>
      <c r="D19" s="23"/>
      <c r="E19" s="24"/>
      <c r="F19" s="25"/>
      <c r="G19" s="21"/>
      <c r="H19" s="21"/>
      <c r="I19" s="35"/>
      <c r="J19" s="36"/>
      <c r="K19" s="35"/>
      <c r="L19" s="36"/>
      <c r="M19" s="35"/>
      <c r="N19" s="36"/>
      <c r="O19" s="34"/>
    </row>
    <row r="20" s="1" customFormat="1" ht="21.95" customHeight="1" spans="1:15">
      <c r="A20" s="16"/>
      <c r="B20" s="26"/>
      <c r="C20" s="16" t="s">
        <v>84</v>
      </c>
      <c r="D20" s="23"/>
      <c r="E20" s="24"/>
      <c r="F20" s="25"/>
      <c r="G20" s="21"/>
      <c r="H20" s="21"/>
      <c r="I20" s="35"/>
      <c r="J20" s="36"/>
      <c r="K20" s="35"/>
      <c r="L20" s="36"/>
      <c r="M20" s="35"/>
      <c r="N20" s="36"/>
      <c r="O20" s="34"/>
    </row>
    <row r="21" s="1" customFormat="1" ht="44.2" customHeight="1" spans="1:15">
      <c r="A21" s="16"/>
      <c r="B21" s="26"/>
      <c r="C21" s="16" t="s">
        <v>54</v>
      </c>
      <c r="D21" s="17" t="s">
        <v>119</v>
      </c>
      <c r="E21" s="17"/>
      <c r="F21" s="17"/>
      <c r="G21" s="21" t="s">
        <v>103</v>
      </c>
      <c r="H21" s="19">
        <v>0.95</v>
      </c>
      <c r="I21" s="16">
        <v>15</v>
      </c>
      <c r="J21" s="16"/>
      <c r="K21" s="16">
        <v>14.25</v>
      </c>
      <c r="L21" s="16"/>
      <c r="M21" s="16"/>
      <c r="N21" s="16"/>
      <c r="O21" s="30"/>
    </row>
    <row r="22" s="1" customFormat="1" ht="47.8" customHeight="1" spans="1:15">
      <c r="A22" s="16"/>
      <c r="B22" s="27"/>
      <c r="C22" s="16" t="s">
        <v>58</v>
      </c>
      <c r="D22" s="17" t="s">
        <v>120</v>
      </c>
      <c r="E22" s="17"/>
      <c r="F22" s="17"/>
      <c r="G22" s="21" t="s">
        <v>121</v>
      </c>
      <c r="H22" s="19">
        <v>0.95</v>
      </c>
      <c r="I22" s="16">
        <v>15</v>
      </c>
      <c r="J22" s="16"/>
      <c r="K22" s="16">
        <v>14.25</v>
      </c>
      <c r="L22" s="16"/>
      <c r="M22" s="16"/>
      <c r="N22" s="16"/>
      <c r="O22" s="30"/>
    </row>
    <row r="23" s="1" customFormat="1" ht="21.95" customHeight="1" spans="1:15">
      <c r="A23" s="16"/>
      <c r="B23" s="16" t="s">
        <v>60</v>
      </c>
      <c r="C23" s="16" t="s">
        <v>61</v>
      </c>
      <c r="D23" s="17" t="s">
        <v>122</v>
      </c>
      <c r="E23" s="17"/>
      <c r="F23" s="17"/>
      <c r="G23" s="21" t="s">
        <v>63</v>
      </c>
      <c r="H23" s="19">
        <v>0.9</v>
      </c>
      <c r="I23" s="16">
        <v>5</v>
      </c>
      <c r="J23" s="16"/>
      <c r="K23" s="16">
        <v>5</v>
      </c>
      <c r="L23" s="16"/>
      <c r="M23" s="16"/>
      <c r="N23" s="16"/>
      <c r="O23" s="30"/>
    </row>
    <row r="24" s="1" customFormat="1" ht="21.95" customHeight="1" spans="1:15">
      <c r="A24" s="16"/>
      <c r="B24" s="16"/>
      <c r="C24" s="16"/>
      <c r="D24" s="17" t="s">
        <v>108</v>
      </c>
      <c r="E24" s="17"/>
      <c r="F24" s="17"/>
      <c r="G24" s="21" t="s">
        <v>63</v>
      </c>
      <c r="H24" s="19">
        <v>0.9</v>
      </c>
      <c r="I24" s="16">
        <v>5</v>
      </c>
      <c r="J24" s="16"/>
      <c r="K24" s="16">
        <v>5</v>
      </c>
      <c r="L24" s="16"/>
      <c r="M24" s="16"/>
      <c r="N24" s="16"/>
      <c r="O24" s="30"/>
    </row>
    <row r="25" s="1" customFormat="1" ht="21.95" customHeight="1" spans="1:15">
      <c r="A25" s="28" t="s">
        <v>64</v>
      </c>
      <c r="B25" s="28"/>
      <c r="C25" s="28"/>
      <c r="D25" s="28"/>
      <c r="E25" s="28"/>
      <c r="F25" s="28"/>
      <c r="G25" s="28"/>
      <c r="H25" s="28"/>
      <c r="I25" s="28">
        <f>SUM(I14:J24)+J6</f>
        <v>100</v>
      </c>
      <c r="J25" s="28"/>
      <c r="K25" s="16">
        <f>SUM(K14:K24)+N6</f>
        <v>95.5</v>
      </c>
      <c r="L25" s="16"/>
      <c r="M25" s="37"/>
      <c r="N25" s="37"/>
      <c r="O25" s="30"/>
    </row>
    <row r="26" s="1" customFormat="1" customHeight="1" spans="15:15">
      <c r="O26" s="33"/>
    </row>
    <row r="27" s="1" customFormat="1" customHeight="1" spans="15:15">
      <c r="O27" s="33"/>
    </row>
  </sheetData>
  <mergeCells count="103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0:A11"/>
    <mergeCell ref="A12:A24"/>
    <mergeCell ref="B12:B13"/>
    <mergeCell ref="B14:B18"/>
    <mergeCell ref="B19:B22"/>
    <mergeCell ref="B23:B24"/>
    <mergeCell ref="C12:C13"/>
    <mergeCell ref="C16:C17"/>
    <mergeCell ref="C23:C24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阿图什市人民医院传染病房综合提升工程</vt:lpstr>
      <vt:lpstr>结核病集中服药点工作经费</vt:lpstr>
      <vt:lpstr>突发公共卫生事件</vt:lpstr>
      <vt:lpstr>医疗服务与保障能力提升补助资金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AAAA周</cp:lastModifiedBy>
  <dcterms:created xsi:type="dcterms:W3CDTF">2021-09-28T14:54:00Z</dcterms:created>
  <dcterms:modified xsi:type="dcterms:W3CDTF">2022-09-29T03:20:43Z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3FC9262BB1404486997DDD0AFDFD272E</vt:lpwstr>
  </property>
</Properties>
</file>