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Sheet1!$9:$123</definedName>
    <definedName name="_xlnm.Print_Area" localSheetId="0">Sheet1!$A$1:$AO$122</definedName>
  </definedNames>
  <calcPr calcId="144525"/>
</workbook>
</file>

<file path=xl/sharedStrings.xml><?xml version="1.0" encoding="utf-8"?>
<sst xmlns="http://schemas.openxmlformats.org/spreadsheetml/2006/main" count="1129" uniqueCount="441">
  <si>
    <t xml:space="preserve">阿图什市2024年巩固拓展脱贫攻坚成果和乡村振兴项目计划备案表  </t>
  </si>
  <si>
    <t>序号</t>
  </si>
  <si>
    <t>项目编号
（A）</t>
  </si>
  <si>
    <t>年度
（B）</t>
  </si>
  <si>
    <t>项目名称
(C)</t>
  </si>
  <si>
    <t>建设性质（新建、续建、改扩建）(D)</t>
  </si>
  <si>
    <t>建设起止期限(E)</t>
  </si>
  <si>
    <t>项目个数</t>
  </si>
  <si>
    <t>项目总投资（万元）</t>
  </si>
  <si>
    <t>规模（H）</t>
  </si>
  <si>
    <t>项目类别</t>
  </si>
  <si>
    <t>户（J1）</t>
  </si>
  <si>
    <t>人（J2）</t>
  </si>
  <si>
    <t>建设单位（K1）</t>
  </si>
  <si>
    <t>建设单位责任人K2）</t>
  </si>
  <si>
    <t>行业主管部门（K3）</t>
  </si>
  <si>
    <t>行业主管部门责任人（K4）</t>
  </si>
  <si>
    <t>县级分管领导（K5）</t>
  </si>
  <si>
    <t>资金规模</t>
  </si>
  <si>
    <t>简要绩效目标（M）</t>
  </si>
  <si>
    <t>简要利益机制（N）</t>
  </si>
  <si>
    <t>备注</t>
  </si>
  <si>
    <t>产业发展（R1）</t>
  </si>
  <si>
    <t>就业项目（R2）</t>
  </si>
  <si>
    <t>乡村建设行动（R3）</t>
  </si>
  <si>
    <t>易地搬迁后扶（R4）</t>
  </si>
  <si>
    <t>巩固三保障成果（R5）</t>
  </si>
  <si>
    <t>乡村治理和精神文明建设（R6）</t>
  </si>
  <si>
    <t>项目管理费（R7）</t>
  </si>
  <si>
    <t>其他（R9）</t>
  </si>
  <si>
    <t>小计</t>
  </si>
  <si>
    <t>中央衔接（L1）</t>
  </si>
  <si>
    <t>中央衔接</t>
  </si>
  <si>
    <t>自治区衔接（L2）</t>
  </si>
  <si>
    <t>其它涉农整合（L3）</t>
  </si>
  <si>
    <t>地方政府债券（L4）</t>
  </si>
  <si>
    <t>地、县配套（L5）</t>
  </si>
  <si>
    <t>其他资金（L6）</t>
  </si>
  <si>
    <t>备注（其他资金名称）</t>
  </si>
  <si>
    <t>企业投资(L7)</t>
  </si>
  <si>
    <t>乡村振兴任务</t>
  </si>
  <si>
    <t>以工代赈任务</t>
  </si>
  <si>
    <t>少数民族发展任务</t>
  </si>
  <si>
    <t>欠发达国有农场巩固提升任务</t>
  </si>
  <si>
    <t>合计</t>
  </si>
  <si>
    <t>一、产业发展</t>
  </si>
  <si>
    <t>（一）生产项目</t>
  </si>
  <si>
    <t>1.种植基地建设</t>
  </si>
  <si>
    <t>（1）低质土地整治及高标准农田建设项目</t>
  </si>
  <si>
    <t>ATS240004</t>
  </si>
  <si>
    <t>2024年</t>
  </si>
  <si>
    <t>阿图什市哈拉峻乡琼哈拉峻村土地平整项目</t>
  </si>
  <si>
    <t>新建</t>
  </si>
  <si>
    <t>哈拉峻乡人民政府</t>
  </si>
  <si>
    <t>王进凯</t>
  </si>
  <si>
    <t>农业农村局</t>
  </si>
  <si>
    <t>木沙江·亚苏甫</t>
  </si>
  <si>
    <t>钱洪印、塔力甫江·阿布都克热木</t>
  </si>
  <si>
    <t>目标1：如期完成1999亩土地平整及附属设施建设任务。
目标2：工程的实施，可改善农田灌溉条件和田间道路环境，大力发展高效节水、提高水资源利用率，更高程度的保障农作物适时适量的灌溉，可有效带动经济发展，促进已脱贫人口产业增收。</t>
  </si>
  <si>
    <t>通过实施1999亩土地平整及附属设施建设项目，对1999亩碎片化土地进行平整，并新建农田水利、田间道、高效节水、防护林等配套设施，改善灌溉条件，稳定巩固1999亩粮食生产面积，推进农业现代化。</t>
  </si>
  <si>
    <t>ATS240005</t>
  </si>
  <si>
    <t>阿图什市哈拉峻乡欧吐拉哈拉峻村土地平整项目</t>
  </si>
  <si>
    <t>目标1：如期完成2154亩土地平整及附属设施建设任务。
目标2：工程的实施，可改善农田灌溉条件和田间道路环境，大力发展高效节水、提高水资源利用率，更高程度的保障农作物适时适量的灌溉，可有效带动经济发展，促进已脱贫人口产业增收。</t>
  </si>
  <si>
    <t>通过实施2154亩土地平整及附属设施建设项目，对2154亩碎片化土地进行平整，并新建农田水利、田间道、高效节水、防护林等配套设施，改善灌溉条件，稳定巩固2154亩粮食生产面积，推进农业现代化。</t>
  </si>
  <si>
    <t>ATS240101</t>
  </si>
  <si>
    <t>阿图什市格达良乡节水灌溉工程（提坚村片区）</t>
  </si>
  <si>
    <t>格达良乡人民政府</t>
  </si>
  <si>
    <t>刘启贤</t>
  </si>
  <si>
    <t>ATS240105</t>
  </si>
  <si>
    <t>阿图什市格达良乡节水灌溉工程（库都克村片区）</t>
  </si>
  <si>
    <t>ATS240106</t>
  </si>
  <si>
    <t>阿图什市格达良乡节水灌溉工程（库尔干村片区）</t>
  </si>
  <si>
    <t>ATS240155</t>
  </si>
  <si>
    <t>阿湖乡阿其克村灌溉用水改善项目</t>
  </si>
  <si>
    <t>阿湖乡人民政府</t>
  </si>
  <si>
    <t>岳强</t>
  </si>
  <si>
    <t>通过项目实施，完善特色林果业种植基础，优化产业结构，提高林果业的经济效益和竞争力，同时促进三产融合，实现农业增效、农民增收、农村繁荣。</t>
  </si>
  <si>
    <t>鼓励农户参与特色林木种植，提供优质种苗、技术指导和市场信息。</t>
  </si>
  <si>
    <t>ATS240109</t>
  </si>
  <si>
    <t>阿图什市上阿图什镇乌恰村白山无花果基地建设项目</t>
  </si>
  <si>
    <t>上阿图什镇人民政府</t>
  </si>
  <si>
    <t>张铁军</t>
  </si>
  <si>
    <t>新增</t>
  </si>
  <si>
    <t>（2）设施农业</t>
  </si>
  <si>
    <t>ATS240016</t>
  </si>
  <si>
    <t>阿图什市无花果三产融合科技创新园(一期)</t>
  </si>
  <si>
    <t>续建</t>
  </si>
  <si>
    <t>2023-2024年</t>
  </si>
  <si>
    <t>林草工作站</t>
  </si>
  <si>
    <t>丁鹏</t>
  </si>
  <si>
    <t>自然资源局</t>
  </si>
  <si>
    <t>代军</t>
  </si>
  <si>
    <t>1、完成新建温室大棚及附属配套设施。</t>
  </si>
  <si>
    <t>有效改善大棚基础设施条件，促进大棚增收增产，带动贫困群众就业增收，就近就地就业。建成后村委会通过自营方式壮大村集体经济，提升农民生活便利程度。</t>
  </si>
  <si>
    <t>ATS23036</t>
  </si>
  <si>
    <t>阿图什市上阿图什镇塔库提村大棚维修改造项目</t>
  </si>
  <si>
    <t>改扩建</t>
  </si>
  <si>
    <t>带动当地农村群众就地就业，提高农民收入。</t>
  </si>
  <si>
    <t>推动农业高质量发展，辐射周边经济增长。</t>
  </si>
  <si>
    <t>ATS240098</t>
  </si>
  <si>
    <t>阿图什市阿湖乡设施农业基地大棚维修项目</t>
  </si>
  <si>
    <t>1.完成：维修32座温室大棚，其中18座棚需维修塌陷后坡共435米，18座温室大棚需更换棉被，32座棚需更换棚膜，7座棚需更换卷帘机，8座棚需更换电机，5座棚需购买钢管共430米，28座棚需更换铁门33个。</t>
  </si>
  <si>
    <t>有效改善大棚基础设施条件，促进大棚增收增产，带动贫困群众就业增收，就近就地就业。</t>
  </si>
  <si>
    <t>ATS240099</t>
  </si>
  <si>
    <t>阿图什市阿湖乡壮大村集体经济项目</t>
  </si>
  <si>
    <t>1、完成新建温室大棚1座，占地2000平方米，及附属配套设施。</t>
  </si>
  <si>
    <t>ATS240158</t>
  </si>
  <si>
    <t>阿图什市格达良乡沙拉塔拉村壮大村集体经济项目</t>
  </si>
  <si>
    <t xml:space="preserve">目标1：在沙拉塔拉村东头X380路建设温室大棚（3个），村委会自营进行育苗及种植。目标2：壮大村集体经济增加群众收入，带动产业兴旺，农民增收，促进乡村振兴。 </t>
  </si>
  <si>
    <t>村委会进行经营盈利其中50%用于农民分红，剩余50%归村集体收入，壮大村集体经济。</t>
  </si>
  <si>
    <t>ATS240100</t>
  </si>
  <si>
    <t>阿图什市阿湖乡设施农业基地电力配套设施建设项目</t>
  </si>
  <si>
    <t>市农业技术推广中心</t>
  </si>
  <si>
    <t>木萨江·阿布来提</t>
  </si>
  <si>
    <t>通过项目实施，完善种植区电力配套，推动企业投资带动阿湖乡大棚发展，辐射带动周边农民积极参与。</t>
  </si>
  <si>
    <t>通过配套基础设施建设，助推企业投资完成养殖基地建设，完善阿湖乡设施农业基地基础设施。</t>
  </si>
  <si>
    <t>ATS240124</t>
  </si>
  <si>
    <t>阿图什市无花果三产融合科技创新园（一期）施工用电改造工程</t>
  </si>
  <si>
    <t>1.提供无花果三产融合科技创新园工程正常运行的电力保障。2.通过项目实施提高阿图什市无花果产量和产品附加值、间接带动种植户增收3.带动当地无花果产业发展，推动联农带农成效，打造乡村振兴典范。</t>
  </si>
  <si>
    <t>提供无花果三产融合科技创新园工程正常运行的电力保障，推动无花果产业高质量发展，辐射周边经济增长。</t>
  </si>
  <si>
    <t>2、养殖基地建设</t>
  </si>
  <si>
    <t>（1）标准化养殖基地</t>
  </si>
  <si>
    <t>ATS240020</t>
  </si>
  <si>
    <t>阿图什市格达良乡盐碱水盐碱地综合治理种养殖建设项目</t>
  </si>
  <si>
    <t>通过项目实施，解决农户因无产业发展资金、无法继续扩大规模、从事养殖业的短板，增加养殖收益，辐射带动周边农民积极参与农联体机制。</t>
  </si>
  <si>
    <t>带动农民参与高标准养殖，从而提高养殖收入。</t>
  </si>
  <si>
    <t>27号开标</t>
  </si>
  <si>
    <t>ATS240075</t>
  </si>
  <si>
    <t>阿图什市格达良乡提坚村水产养殖配套水电建设项目</t>
  </si>
  <si>
    <t>通过项目实施，完善养殖区水电配套，推动企业投资带动格达良乡水产养殖发展，辐射带动周边农民积极参与。</t>
  </si>
  <si>
    <t>通过配套基础设施建设，助推企业投资完成养殖基地建设，带动格达良乡水产养殖发展。</t>
  </si>
  <si>
    <t>ATS240102</t>
  </si>
  <si>
    <t>阿图什市松他克镇水产养殖建设项目</t>
  </si>
  <si>
    <t>松他克镇人民政府</t>
  </si>
  <si>
    <t>摆晓强</t>
  </si>
  <si>
    <t>通过项目实施，解决村集体因无产业发展资金、无法继续扩大规模、从事养殖业的短板，增加养殖收益，辐射带动周边农民积极参与农联体机制。</t>
  </si>
  <si>
    <t>ATS240113</t>
  </si>
  <si>
    <t>阿图什市威望乳鸽养殖场孵化、育肥、育雏设备采购项目</t>
  </si>
  <si>
    <t>畜牧兽医局</t>
  </si>
  <si>
    <t>郭彦武</t>
  </si>
  <si>
    <t>西尔力·艾可西、塔力甫江·阿布都克热木</t>
  </si>
  <si>
    <t>目标1：完成松他克镇克青孜村鸽子场育雏间、育肥间购买鸽子孵化设备2套，包括孵化机、灌喂机、清洗机、散热片、温控系统、通风系统等。目标2：通过项目实施，助推企业发展，带动村集体收益，帮助农民持续致富增收。</t>
  </si>
  <si>
    <t>通过配套设备设施，助推企业投资完成养殖基地扩产建设，带动松他克镇克青孜村鸽子养殖发展。</t>
  </si>
  <si>
    <t>ATS240118</t>
  </si>
  <si>
    <t>阿图什市阿湖乡托格拉克村牲畜养殖项目</t>
  </si>
  <si>
    <t>目标1：采购母骆驼，骆驼养殖成活率达到95%以上。
目标2：通过实施本项目，实施特色养殖，丰富产业结构，实现效益创收，壮大村集体经济。</t>
  </si>
  <si>
    <t>1、通过项目实施实现骆驼的自繁配种，扩大产业链条，增加村集体收入，实现乡村振兴。</t>
  </si>
  <si>
    <t>ATS240121</t>
  </si>
  <si>
    <t>阿图什市吐古买提乡科克塔木村牲畜养殖项目</t>
  </si>
  <si>
    <t>吐古买提乡人民政府</t>
  </si>
  <si>
    <t>袁海德</t>
  </si>
  <si>
    <t>目标1：采购100峰母骆驼，骆驼养殖成活率达到95%以上。
目标2：通过实施本项目，实施特色养殖，丰富产业结构，实现效益创收，壮大村集体经济。</t>
  </si>
  <si>
    <t>（2）防疫和良种项目</t>
  </si>
  <si>
    <t>ATS240021</t>
  </si>
  <si>
    <t>阿图什夏牧场畜牧配种点建设项目</t>
  </si>
  <si>
    <t>项目实施后，有效改善畜牧业基础设施条件，可加快推进牲畜品种改良步伐，提高动物疫病防控、疾病诊疗、实用畜牧业新技术推广能力，提升畜牧业生产和服务能力，为已脱贫贫困户，持续发展畜牧业继续增加收入，巩固脱贫成效奠定基础。</t>
  </si>
  <si>
    <t>发展养殖业、带动群众增收。</t>
  </si>
  <si>
    <t>ATS240023</t>
  </si>
  <si>
    <t>阿图什市哈拉峻乡集中养殖区配套设施项目</t>
  </si>
  <si>
    <t>项目实施后，有效改善畜牧业基础设施条件，提高动物疫病防控、疾病诊疗、实用畜牧业新技术推广能力，提升畜牧业生产和服务能力，为已脱贫贫困户，持续发展畜牧业继续增加收入，巩固脱贫成效奠定基础。</t>
  </si>
  <si>
    <t>ATS240104</t>
  </si>
  <si>
    <t>阿图什市柯尔克孜羊人工配种所需物资采购项目</t>
  </si>
  <si>
    <t>目标1：对全市10万只小畜人工配种，购置所需的孕马血清、氯前列醇钠、A3、棉栓等激素药品；参与人工配种100只种公羊给予饲养补助（非配种期：每只种公羊/每天8元，配种期每只种公羊/每天18元）。
目标2：推动周边农牧民从事养殖业，带动群众增收，供给市场保障，促进阿图什市区域经济发展。</t>
  </si>
  <si>
    <t>通过采购性控冻精，选择优良个体，增加优良牲畜群体存栏量数，实现畜牧业提质增效。</t>
  </si>
  <si>
    <t>ATS240103</t>
  </si>
  <si>
    <t>阿图什市阿扎克镇库兰其村、兰干村药浴池建设项目</t>
  </si>
  <si>
    <t>阿扎克镇人民政府</t>
  </si>
  <si>
    <t>郭亚伟</t>
  </si>
  <si>
    <t>1.疾病预防：减少动物感染疾病的风险，提高整体健康水平。2.治疗效果：通过药浴治疗，改善动物的病情，促进康复。3.卫生管理：维持药浴池的清洁和卫生，确保药物的有效浓度和质量。4.经济效益：考虑药浴池的运营成本和收益，寻找经济可行的方案。5.动物福利：提供舒适的药浴环境，减少动物的应激和不适。6.数据记录：建立完善的记录系统，跟踪动物的药浴情况和效果。</t>
  </si>
  <si>
    <t>1.健康与预防：药浴池可以帮助动物预防和治疗疾病，提高它们的健康水平，减少疾病传播，从而降低养殖成本。2.经济效益：通过提高动物的健康状况，可能减少药物使用和兽医费用，提高养殖效率，增加经济收益。3.品质提升：使用药浴池可以提升产品的质量和安全性，满足市场对高品质农产品的需求，增加产品附加值。4.可持续发展：有利于环境保护和可持续发展，减少化学药物的使用，降低对环境的影响。5.动物福利：提供更好的动物保健，改善动物的生活质量和福利。6.行业声誉：采用科学的养殖方法和关注动物健康，可以提升养殖场的行业声誉和竞争力。</t>
  </si>
  <si>
    <t>3、林草基地建设</t>
  </si>
  <si>
    <t>（1）优质林果业</t>
  </si>
  <si>
    <t>ATS240082</t>
  </si>
  <si>
    <t>阿图什市阿扎克镇兰干村、库兰其村南坡生态综合治理输水管道项目</t>
  </si>
  <si>
    <t>目标一：对阿图什市阿扎克镇兰干村、库兰其村南坡2100亩戈壁林果产业提供灌溉水源等；目标二：通过项目实施提高阿图什市林果产量和产品附加值，带动种植户增收；目标三：带动当地无花果产业发展，推动联农带农成效，打造乡村振兴典范。</t>
  </si>
  <si>
    <t>推动产业高质量发展，辐射周边经济增长。</t>
  </si>
  <si>
    <t>ATS240151</t>
  </si>
  <si>
    <t>阿图什市哈拉峻乡克孜勒陶村灌溉管道建设项目</t>
  </si>
  <si>
    <t>对阿图什市哈拉峻乡实施草料基地建设项目，满足近期灌溉面积1000 亩，远期灌溉面积5000亩的供水要求。建设内容主要包括：沉砂池1座，输水干管2.2km，过滤站房1座，防洪护坡1.3km，输电线路0.8km，配套信息化及自动化建设1000亩。</t>
  </si>
  <si>
    <t>实施本项目，不仅使土地能够得到充分利用，还可使农牧民群众增产增收，改善农村生态环境，提高农民节约用水、保护水土环境、树立可持续发展的意识都有较大的增强；本项目可带动增加劳动者全年总收入50.12万元，带动就业人口数22人。</t>
  </si>
  <si>
    <t>ATS240152</t>
  </si>
  <si>
    <t>阿图什市哈拉峻乡克孜勒陶村草场提质增效建设项</t>
  </si>
  <si>
    <t>通过土地托管、土地承包等机制，增加村集体经济收入，提高粮食产量，每年可节约水量，大大降低了农业生产成本，为农村经济健康稳定发展奠定基础。</t>
  </si>
  <si>
    <t>该项目建成可有效提高村民经济收入，有效解决水资源浪费问题，助推巩固拓展脱贫攻坚成果同乡村振兴有效衔接。</t>
  </si>
  <si>
    <t>ATS240083</t>
  </si>
  <si>
    <t>阿图什市上阿图什镇综合治理（二期）工程</t>
  </si>
  <si>
    <t>目标1：建立高效、科学的种植模式，提高农产品产量和品质。目标2：促进当地经济的发展，增加农民收入。</t>
  </si>
  <si>
    <t>为满足市场对水果的需求、支持国家种植政策，提高当地农民的种植技术水平，带动群众增收。</t>
  </si>
  <si>
    <t>ATS240087</t>
  </si>
  <si>
    <t>阿图什市无花果产业庭院经济项目</t>
  </si>
  <si>
    <t>1.通过项目实施提高阿图什市无花果产量和产品附加值，带动种植户增收；2.带动当地无花果产业发展，推动联农带农成效，打造乡村振兴典范。</t>
  </si>
  <si>
    <t>4、产业到户补助类</t>
  </si>
  <si>
    <t>ATS240122</t>
  </si>
  <si>
    <t>阿图什市2024年产业帮扶精准到户项目（种植业）</t>
  </si>
  <si>
    <t>目标1：完成种植业提质增效补贴到户类项目。目标2：通过实施项目，提高群众种植积极性，保障全市粮食安全，提高群众收入。</t>
  </si>
  <si>
    <t>对种植面积在1万亩以上，实现种植业提质增效的农户给予适当补助。通过实施产业精准帮扶到户项目（种植业），扶持带动8500户40667人实现持续增收。</t>
  </si>
  <si>
    <t>ATS240123</t>
  </si>
  <si>
    <t>阿图什市2024年产业帮扶精准到户项目（畜牧业）</t>
  </si>
  <si>
    <t>目标1：完成畜牧业提质增效补贴到户类项目。目标2：通过实施项目，提高群众养殖积极性，推进主导产业发展，提高群众收入。</t>
  </si>
  <si>
    <t>按照国家和自治区有关规定要求实施病种免疫、佩戴耳标、完成无纸化防疫系统录入等，对养殖关键环节、薄弱环节给予适当补助。通过实施产业精准帮扶到户项目（畜牧业），扶持带动12250户57575人实现持续增收。</t>
  </si>
  <si>
    <t>ATS240125</t>
  </si>
  <si>
    <t>阿图什市2024年产业帮扶精准到户项目（林果业）</t>
  </si>
  <si>
    <t>对种植无花果和木纳格葡萄种植面积在1万亩以上的农户给予适当补助。通过实施产业精准帮扶到户项目（林果业），扶持带动3457户受益。</t>
  </si>
  <si>
    <t>ATS240126</t>
  </si>
  <si>
    <t>阿图什市2024年产业帮扶精准到户项目（就业创业）</t>
  </si>
  <si>
    <t>人社局</t>
  </si>
  <si>
    <t>赵颖</t>
  </si>
  <si>
    <t>何晓波</t>
  </si>
  <si>
    <t>目标1：完成就业创业补贴到户类项目。目标2：通过实施项目，提高群众外出就业积极性，提高群众收入。</t>
  </si>
  <si>
    <t>鼓励有能力的人员外出务工、自主创业，对外出交通费、公益性岗位、自助经营场所给予适当补助。通过实施产业精准帮扶到户项目（就业创业），扶持带动5249人受益。</t>
  </si>
  <si>
    <t>ATS240127</t>
  </si>
  <si>
    <t>阿图什市2024年产业帮扶精准到户项目（护路员）</t>
  </si>
  <si>
    <t>交通局</t>
  </si>
  <si>
    <t>王彦超</t>
  </si>
  <si>
    <t>目标1：完成护路员补贴到户类项目。目标2：通过实施项目，提高群众外出就业积极性，提高群众收入。</t>
  </si>
  <si>
    <t>鼓励有能力的人员外出务工、给予适当补助。通过实施产业精准帮扶到户项目（护路员），扶持带动4500人受益。</t>
  </si>
  <si>
    <t>ATS240129</t>
  </si>
  <si>
    <t>阿图什市2024年产业帮扶精准到户项目（护林员）</t>
  </si>
  <si>
    <t>目标1：完成护林员补贴到户类项目。目标2：通过实施项目，提高群众外出就业积极性，提高群众收入。</t>
  </si>
  <si>
    <t>鼓励有能力的人员外出务工给予适当补助。通过实施产业精准帮扶到户项目（生态护林员），扶持带动1781人受益。</t>
  </si>
  <si>
    <t>ATS240128</t>
  </si>
  <si>
    <t>阿图什市2024年产业帮扶精准到户项目（护草员）</t>
  </si>
  <si>
    <t>目标1：完成护草员补贴到户类项目。目标2：通过实施项目，提高群众外出就业积极性，提高群众收入。</t>
  </si>
  <si>
    <t>鼓励有能力的人员外出务工给予适当补助。通过实施产业精准帮扶到户项目（护草员），扶持带动7人受益。</t>
  </si>
  <si>
    <t>（二）加工流通项目</t>
  </si>
  <si>
    <t>1、农产品仓储保鲜冷链基础设施建设</t>
  </si>
  <si>
    <t>ATS240026</t>
  </si>
  <si>
    <t>阿图什市上阿图什镇博斯坦村2024年壮大村集体经济收入项目</t>
  </si>
  <si>
    <t>商工局</t>
  </si>
  <si>
    <t>董雪丽</t>
  </si>
  <si>
    <t>目标1：如期完成门面房新建任务；目标2：提高上阿图什镇博斯坦村农民生活水平，推动经济发展。</t>
  </si>
  <si>
    <t>通过建设门面房，采取承租的方式壮大村集体经济收入，同时增加社会服务能力，提高农民生产生活水平。</t>
  </si>
  <si>
    <t>ATS240027</t>
  </si>
  <si>
    <t>阿图什市松他克镇巴格拉村2024年壮大村集体经济收入项目</t>
  </si>
  <si>
    <t>项目以家庭为单位，政府出资建设门面房，构建“家庭作坊式”的生产经营模式，依托政府财政资金，建设门面房，可至少提供15个以上就业岗位，经济效益、社会效益显著提高。利用区位优势，提高了村民的收入，切实带动了项目区村民的家庭经济收入，有利于构建社会主义和谐社会，巩固小康社会成果，为实现社会主义现代化奠定基础。同时强化以工补农、以城带乡，推动形成工农互促、城乡互补、协调发展、共同繁荣的新型工农城乡关系，加快农业农村现代化。</t>
  </si>
  <si>
    <t>为充分壮大村级集体经济，稳就业促增收，建设新时代农村经济门面房，便民利民为民服务，提高当地消费水平，响应新农村经济建设，发展壮大村办企业，整合优势资源，帮扶残疾人、零就业家庭成员就业。完善促进创业带动就业、多渠道灵活就业的保障制度，支持和规范发展新就业形态，健全就业需求调查和失业监测预警机制，更好地服务于当地群众。</t>
  </si>
  <si>
    <t>ATS240029</t>
  </si>
  <si>
    <t>阿图什市松他克镇亚喀巴格村2024年壮大村集体经济收入项目</t>
  </si>
  <si>
    <t>ATS240144</t>
  </si>
  <si>
    <t>哈拉峻乡欧吐拉哈拉峻村、皮羌村民族特色产品展示展销建设项目</t>
  </si>
  <si>
    <t>在欧吐拉哈拉峻村新建门面房，采用成品预制板房采购，总建筑面积690.59平方米，地上1层，配套相关水、电附属设施，租金收益用于壮大村集体经济。</t>
  </si>
  <si>
    <t>便民利民为民服务，提高当地消费水平，响应新农村经济建设，发展壮大村办企业，整合优势资源，更好地服务于当地群众；本项目可带动增加劳动者全年总收入57.6万元，带动就业人口数16人。</t>
  </si>
  <si>
    <t>ATS240090</t>
  </si>
  <si>
    <t>阿图什市阿湖乡光明村壮大村集体经济项目</t>
  </si>
  <si>
    <t>1、完成建筑面积1199.7㎡平方米综合服务楼建设。
2、通过综合服务大楼建设，补齐市场短板，促进群众就地就近就业，壮大村集体经济。</t>
  </si>
  <si>
    <t>建成后村委会通过自营方式壮大村集体经济，提升农民生活便利程度。</t>
  </si>
  <si>
    <t>ATS240159</t>
  </si>
  <si>
    <t>阿图什市阿扎克镇库库力村吹瓶机设备采购项目</t>
  </si>
  <si>
    <t>通过设备采购，加工生产，提高设备使用效率、降低成本，从而实现设备使用的长期发展目标。</t>
  </si>
  <si>
    <t>助推群众实现收入稳定增长和村集体经济收入双赢。</t>
  </si>
  <si>
    <t>ATS240107</t>
  </si>
  <si>
    <t>上阿图什镇萨依巴格村2024年壮大村集体经济收入项目</t>
  </si>
  <si>
    <t>目标1：完成商铺建设，收入用来壮大村集体经济；目标2：带动本村经济发展，切实改变群众生活环境。</t>
  </si>
  <si>
    <t>通过项目建设，增加当地群众就业，提高群众收入，改善本村社会环境，建设美好新农村</t>
  </si>
  <si>
    <t>ATS240108</t>
  </si>
  <si>
    <t>阿图什市阿扎克镇提坚村特色农产品示范基地建设项目</t>
  </si>
  <si>
    <t>1.产品质量：确保农产品达到高质量标准，如有机、绿色认证等。2.产量提升：设定具体的产量增长目标，提高生产效率。3.市场份额：增加特色农产品在市场上的份额，提高品牌知名度。4.经济效益：实现盈利目标，提高基地的经济可持续性。5.技术创新：引进新技术，改进生产流程，提高农产品附加值。6.环境可持续性：采用环保种植方法，减少对环境的影响。7.农民收入增长：通过提高农产品价格或增加销售量，提高农民的收入。8.就业机会：创造更多的就业机会，促进当地社区的发展。9.组织农业技术培训，提升农民的种植技能和知识水平。10.供应链优化：建立高效的供应链体系，确保农产品及时供应市场。</t>
  </si>
  <si>
    <t>1.经济利益：通过提高农产品的产量和质量，增加销售收入；利用品牌效应，提高产品附加值；拓展市场渠道，增加市场份额。2.社会利益：提供就业机会，促进当地农民增收；推动农业产业升级，带动周边地区发展；传播先进农业技术和经验，促进农业现代化。3.环境利益：采用绿色、环保的种植方式，保护生态环境；实现资源循环利用，减少浪费。4.文化利益：传承和弘扬地方特色农产品文化，增强地域认同感和文化自信心。5.旅游利益：将示范基地与旅游相结合，开发观光、采摘等项目，增加旅游收入。6.教育利益：作为培训和教育基地，培养新型农业人才，推广现代农业理念。</t>
  </si>
  <si>
    <t>ATS240112</t>
  </si>
  <si>
    <t>阿图什市阿扎克镇翁艾日克村基础设施建设项目</t>
  </si>
  <si>
    <t>1.经济效益：通过冷库的运营，增加村集体的收入，提高经济效益。2.存储能力：确保冷库的存储容量能够满足村庄农产品的储存需求。3.保鲜效果：保证农产品在冷库中的保鲜质量，延长农产品的保质期。4.能源效率：提高冷库的能源利用效率，降低运营成本。5.安全运营：确保冷库的安全运行，避免事故发生。6.市场对接：与市场有效对接，提高农产品的销售价格和销售量。7.村民就业：为村民提供就业机会，增加村民收入。8.带动相关产业：促进农产品加工、物流等相关产业的发展。9.社会效益：提高村庄的整体经济水平，改善村民生活质量。</t>
  </si>
  <si>
    <t>1.增加农产品附加值：通过冷藏保鲜，延长农产品的保质期，提高其市场价值和销售价格。2.提高农产品销售效率：冷库可以帮助村庄实现农产品的错峰销售，避免市场供过于求，提高销售效率。3.带动相关产业发展：冷库的建设和运营可以带动农产品加工、物流等相关产业的发展，创造更多就业机会。4.增强村庄经济实力：冷库的收益可以为村庄的公共事业和基础设施建设提供资金支持，改善村民生活条件。5.保障农产品质量安全：冷藏保鲜可以减少农产品在储存过程中的损耗和变质，确保农产品的质量安全。6.促进农业产业结构调整：借助冷库，村庄可以发展特色农产品种植和养殖，优化农业产业结构。7.提高农民收入：增加农产品附加值和销售效率，最终将直接提高农民的收入水平。</t>
  </si>
  <si>
    <t>ATS240111</t>
  </si>
  <si>
    <t>阿图什市松他克镇园艺场村2024年壮大村集体经济收入（冷库建设）项目</t>
  </si>
  <si>
    <t>ATS240131</t>
  </si>
  <si>
    <t>阿图什市上阿图什镇塔库提村农产品包装设备采购项目</t>
  </si>
  <si>
    <t>农产品包装设备采购设施建设对于提高上阿图什镇农产品包装厂生产效益具有重要意义。为提高上阿图什镇农产品包装厂生产效率提供支持。推进上阿图什镇农产品包装厂现代化进步，改善上阿图什镇农产品包装厂基础条件，加快乡村振兴步伐</t>
  </si>
  <si>
    <t xml:space="preserve">
2、带贫减贫益贫机制：农产品包装设备采购用于上阿图什镇农产品包装厂使用，实施完善配套上阿图什镇农产品包装厂配套设施，丰富产业功能，实现效益创收，壮大村集体经济。依托阿图什市无花果鲜果产业、食品产业、禽蛋类产业等销售包装盒，按照项目设计能力，在实现正常运转的情况下，达到日产量500个，年产量近20万个内包装盒。按照内包装盒单价5元计算，年实现经营收入100万元左右，销售利润50万元左右，全部投资3年内即可回本，按照项目设计要求，项目建成投产后提供就业岗位10到15人，解决他们的就业问题。项目采用目前国内最先进的生产工艺进行生产，不会产生任何环境污染</t>
  </si>
  <si>
    <t>ATS240132</t>
  </si>
  <si>
    <t>阿图什市松他克镇温吐萨克村铁艺加工设备采购项目</t>
  </si>
  <si>
    <t>目标1：通过采购铁艺加工设备，扩大企业生产，壮大村集体经济；目标2：切实改变群众产业发展状态，加快开发建设、增加农民收入，促进农村社会主义文明建设，加快当地致富的步伐。</t>
  </si>
  <si>
    <t>可解决温吐萨克村集体经济发展壮大。</t>
  </si>
  <si>
    <t>ATS240133</t>
  </si>
  <si>
    <t>阿扎克镇提坚村全自动气调保鲜包装机采购项目</t>
  </si>
  <si>
    <t>ATS240134</t>
  </si>
  <si>
    <t>阿扎克镇布亚买提村纸杯项目投资</t>
  </si>
  <si>
    <t>ATS240160</t>
  </si>
  <si>
    <t>阿图什市阿扎克镇真空冷冻设备采购项目</t>
  </si>
  <si>
    <t>ATS240135</t>
  </si>
  <si>
    <t>克州阿图什市冷链物流基础设施-附属配套工程建设项目</t>
  </si>
  <si>
    <t>目标1：完成冷链物流基础设施配套建设。
目标2：通过建设农产品仓储保鲜冷链设施，进一步降低农产品损耗和物流成本，促进农民增收和乡村振兴，持续巩固拓展脱贫攻坚成果，更好地满足城乡居民对高质量农产品的消费需求。提高食品保鲜能力和存储期，冷链物流提高了食品的保鲜能力，延长了食品的存储期，满足人们对新鲜食品的需求。</t>
  </si>
  <si>
    <t>通过基础设施配套建设，带动当地富余劳动力就业，同时完善冷链仓储配套设施，更好地提升食品保鲜和运输能力，推进产业发展。</t>
  </si>
  <si>
    <t>ATS240136</t>
  </si>
  <si>
    <t>阿图什市阿湖乡托万买里村滴灌带生产加工设备采购项目</t>
  </si>
  <si>
    <t>目标1：采购滴灌带回收加工设备1套，（分别3个设备：粉碎机/传送带/热熔机等）。
目标2：通过项目实施完善配套村办企业滴灌加工厂配套设施，丰富产业功能，实现效益创收，壮大村集体经济。</t>
  </si>
  <si>
    <t>通过项目实施完善配套村办企业滴灌加工厂配套设施，丰富产业功能，实现效益创收，壮大村集体经济</t>
  </si>
  <si>
    <t>ATS240161</t>
  </si>
  <si>
    <t>阿图什市松他克镇园艺场村2024年壮大村集体经济收入（花卉种植）项目</t>
  </si>
  <si>
    <t>可解决买谢提村、库木巴格村、铁日斯村、亚喀巴格村、英阿瓦提村、园艺场村6个村的村集体经济发展壮大，进一步提升市场竞争力。</t>
  </si>
  <si>
    <t>进一步提高我村村集体经济收入。</t>
  </si>
  <si>
    <t>ATS240162</t>
  </si>
  <si>
    <t>阿图什市松他克镇铁日斯村2024年壮大村集体经济收入项目</t>
  </si>
  <si>
    <t>可解决铁日斯村村集体经济发展壮大。</t>
  </si>
  <si>
    <t>带动5人就近就业。</t>
  </si>
  <si>
    <t>（三）配套设施项目</t>
  </si>
  <si>
    <t>1、产业路、资源路、旅游线路</t>
  </si>
  <si>
    <t>ATS240035</t>
  </si>
  <si>
    <t>G219线至硝尔库勒（盐湖）公路建设项目</t>
  </si>
  <si>
    <t>目标1：完成新建道路25公里任务。目标2：切实改变群众出行难，交通运输落后的状况，加快开发建设、增加农民收入，促进农村社会主义文明建设，加快当地脱贫致富的步伐。</t>
  </si>
  <si>
    <t>增加农村劳动力非农就业机会，提高贫困人口收入；降低农业生产、运输成本及城乡间劳动力转移成本；改善农村地区的交通可达性，转变社会服务的弱可获得性；促进旅游资源开发和农业产业结构调整。</t>
  </si>
  <si>
    <t>列入计划，计划工期2024年-2025年。2024年计划投资4000万元。</t>
  </si>
  <si>
    <t>1号开标</t>
  </si>
  <si>
    <t>ATS240114</t>
  </si>
  <si>
    <t>江苏克州冷凉戈壁设施农业产业园公路建设项目</t>
  </si>
  <si>
    <t>目标1：完成新建道路2.7公里任务。目标2：切实改变群众出行难，交通运输落后的状况，加快开发建设、增加农民收入，促进农村社会主义文明建设，加快当地脱贫致富的步伐。</t>
  </si>
  <si>
    <t>ATS240137</t>
  </si>
  <si>
    <t>阿图什市皮革产业园区道路连接工程</t>
  </si>
  <si>
    <t>目标1：新建四级公路0.713km，路基宽度6.5m，路面宽度6m，沥青混凝土路面。
目标2：通过本项目的建设，提高项目区及周边区域的交通运输安全，改善了项目区的产业道路交通环境，本项目建成后受益乡镇共1个，为松他克镇，受益人口达到5000人。</t>
  </si>
  <si>
    <t>增加农村劳动力非农就业机会，提高脱贫人口收入；降低农业生产、运输成本及城乡间劳动力转移成本；改善农村地区的交通可达性，转变社会服务的弱可获得性；促进旅游资源开发和农业产业结构调整。</t>
  </si>
  <si>
    <t>（四）产业服务支撑项目</t>
  </si>
  <si>
    <t>1、农业社会化服务</t>
  </si>
  <si>
    <t>ATS240092</t>
  </si>
  <si>
    <t>阿图什市人工增水项目</t>
  </si>
  <si>
    <t>市人民政府办公室（市人工影响天气办公室）</t>
  </si>
  <si>
    <t>侯永挚</t>
  </si>
  <si>
    <t>气象局</t>
  </si>
  <si>
    <t>王东</t>
  </si>
  <si>
    <r>
      <rPr>
        <sz val="16"/>
        <rFont val="宋体"/>
        <charset val="134"/>
        <scheme val="minor"/>
      </rPr>
      <t>用国际公认的15%的山区增水效果来计算，在年平均降水200mm的山区，1个人影作业点下风方20</t>
    </r>
    <r>
      <rPr>
        <sz val="16"/>
        <rFont val="Arial"/>
        <charset val="134"/>
      </rPr>
      <t>×</t>
    </r>
    <r>
      <rPr>
        <sz val="16"/>
        <rFont val="宋体"/>
        <charset val="134"/>
        <scheme val="minor"/>
      </rPr>
      <t>30KM的受益区范围内，可增加约1800万方水。按照1个作业点布设2个地面碘化银智能烟炉，可以建设5个人影作业点，每年可以增加0.88亿方水。</t>
    </r>
  </si>
  <si>
    <t>进一步提升阿图什市人工影响天气能力，促进防灾减灾救灾、生态环境保护与修复、保障农业灌溉和城镇用水。</t>
  </si>
  <si>
    <t>ATS240095</t>
  </si>
  <si>
    <t>哈拉峻乡阿亚克苏洪村壮大村集体基础设施建设项目</t>
  </si>
  <si>
    <t>预计投入生产之后可满足哈拉峻乡矿业吨袋生产需求，进而辐射周边地区矿企吨袋需求，预计每年增加村集体经济15万元，带动20-30人就业。</t>
  </si>
  <si>
    <t>通过项目建设，达到为全乡矿产企业生产吨包袋的生产目标，富余劳动力就业增收，实现村集体经济增收。</t>
  </si>
  <si>
    <t>ATS240150</t>
  </si>
  <si>
    <t>阿图什市哈拉峻乡吨包袋产业扩大建设项目</t>
  </si>
  <si>
    <t>本项目主要建设内容为：采购缝纫机20台，双针机12台，电脑花样四半吊机8台，电脑花样十字机2台，摆梭绕线机3台，9800缝纫机30台，打包机1台，400KVA变压器，电力系统配套升级，吨包袋原材料及相关配套设施。</t>
  </si>
  <si>
    <t>通过实施本项目，进一步带动农村发展，增加就业机会，促进项目区生产方式的转变和经济结构的调整，使人口、资源、环境与经济发展走上良性循环的轨道，引导农民增收致富，提高产品规模起着积极作用。</t>
  </si>
  <si>
    <t>ATS240120</t>
  </si>
  <si>
    <t>阿图什市上阿图什镇壮大村集体经济项目</t>
  </si>
  <si>
    <t>目标1：提升当地居民饮水健康，着重解决居民饮水安全。目标2 ：切实改善当地生活条件。</t>
  </si>
  <si>
    <t>通过项目建设，引导群众注重饮水健康，保障群众生活水平，改善生活条件，营造良好的新时代新农村建设工作氛围。</t>
  </si>
  <si>
    <t>ATS240119</t>
  </si>
  <si>
    <t>阿图什市格达良乡屠宰点提升建设项目</t>
  </si>
  <si>
    <t>目标1：完善提升屠宰点的基础设施条件；目标二：通过出租的方式壮大村集体经济，</t>
  </si>
  <si>
    <t>一是解决村民就业问题，增加收入来源；二是壮大村集体经济，提升基层阵地的凝聚力。</t>
  </si>
  <si>
    <t>（五）金融保险配套项目</t>
  </si>
  <si>
    <t>小额贷款贴息</t>
  </si>
  <si>
    <t>ATS240093</t>
  </si>
  <si>
    <t>阿图什市2024年小额贷款贴息</t>
  </si>
  <si>
    <t>目标1：完成全年5454户贴息任务。目标2：通过实施小额信贷贴息项目，加大农民产业发展力度，助推巩固拓展脱贫攻坚成果同乡村振兴有效衔接。</t>
  </si>
  <si>
    <t>充分发挥脱贫人口小额信贷在巩固拓展脱贫攻坚成果同乡村振兴有效衔接的重要作用，通过贴息资金扩大农民生产规模，加快推进产业高质量发展。</t>
  </si>
  <si>
    <t>二、乡村建设行动</t>
  </si>
  <si>
    <t>（一）农村基础设施（含产业配套基础设施）</t>
  </si>
  <si>
    <t>1、农村道路建设（通村路、通户路、小型桥梁等）</t>
  </si>
  <si>
    <t>ATS240041</t>
  </si>
  <si>
    <t>阿图什市科克塔木村-盖孜村道路硬化建设项目</t>
  </si>
  <si>
    <t>目标1：完成新建道路17.023公里任务。目标2：切实改变群众出行难，交通运输落后的状况，加快开发建设、增加农民收入，促进农村社会主义文明建设，加快当地脱贫致富的步伐。</t>
  </si>
  <si>
    <t>ATS240042</t>
  </si>
  <si>
    <t>阿图什市松他克镇肖鲁克村道路提升改造以工代赈项目</t>
  </si>
  <si>
    <t>目标1：完成新建道路4.5公里任务；目标2：切实改变群众出行难，交通运输落后的状况，加快开发建设、增加农民收入，促进农村社会主义文明建设，加快当地脱贫致富的步伐。</t>
  </si>
  <si>
    <t>ATS240044</t>
  </si>
  <si>
    <t>阿图什市阿扎克镇道路改建以工代赈项目</t>
  </si>
  <si>
    <t>目标1：完成新建道路4公里任务。目标2：切实改变群众出行难，交通运输落后的状况，加快开发建设、增加农民收入，促进农村社会主义文明建设，加快当地脱贫致富的步伐。</t>
  </si>
  <si>
    <t>ATS240050</t>
  </si>
  <si>
    <t>阿图什市阿湖乡农村道路路肩硬化以工代赈项目</t>
  </si>
  <si>
    <t>目标1：完成新建道路7.8公里任务。目标2：切实改变群众出行难，交通运输落后的状况，加快开发建设、增加农民收入，促进农村社会主义文明建设，加快当地脱贫致富的步伐。</t>
  </si>
  <si>
    <t>ATS240094</t>
  </si>
  <si>
    <t>阿图什市上阿图什镇桥梁建设项目</t>
  </si>
  <si>
    <t>完成新建桥梁任务。通过项目实施改善农村基础设施现状，方便村民出行，带动产业增收、切实改变群众出行难，交通运输落后的现状，加快开发建设、增加农民收入，促进农村社会主义文明建设。</t>
  </si>
  <si>
    <t>3号开标</t>
  </si>
  <si>
    <t>2、农村供水保障设施建设</t>
  </si>
  <si>
    <t>ATS240060</t>
  </si>
  <si>
    <t>阿图什市巴羌生态综合治理引水示范建设工程</t>
  </si>
  <si>
    <t>水利局</t>
  </si>
  <si>
    <t>欧洪均</t>
  </si>
  <si>
    <t>西尔力·艾可西、苏妮娜</t>
  </si>
  <si>
    <t>通过本次工程的实施，可保证阿图什市托卡依水库314国道两边灌溉林地面积适时适量灌溉，同时有效提高项目区水土资源的利用率。</t>
  </si>
  <si>
    <t>通过本工程的建设，提高渠系水利用系数和水资源利用率，减少水资源的浪费，确保灌区农业和生态用水保障。</t>
  </si>
  <si>
    <t>3、小型农田水利设施建设</t>
  </si>
  <si>
    <t>ATS240051</t>
  </si>
  <si>
    <t>阿图什市松他克镇六个村支渠防渗渠项目</t>
  </si>
  <si>
    <t>通过本次渠道进行防渗改建及渠系建筑物的配套，提高渠道防渗能力，减少渠道渗漏量，提高渠系水利用系数提高灌输效率，提高水资源利用率，可有效降低地下水位，改善灌区耕地用水紧缺的现状。</t>
  </si>
  <si>
    <t>通过项目建设，可有效提高田间灌溉水利用系数，增加农作物产量和农民收入，改善农民生产生活条件，增强项目区经济实力，促进经济社会发展，让农民享受到经济发展带来的实惠。</t>
  </si>
  <si>
    <t>ATS240052</t>
  </si>
  <si>
    <t>阿图什市格达良乡北干渠调水项目</t>
  </si>
  <si>
    <t>目标1：如期完成设施建设目标任务；目标2：改善农村生产生活条件，提高资源利用率，具有良好的社会效益和生态效益。</t>
  </si>
  <si>
    <t>ATS240053</t>
  </si>
  <si>
    <t>阿图什市松塔克镇石榴基地支渠防渗渠工程</t>
  </si>
  <si>
    <t>ATS240055</t>
  </si>
  <si>
    <t>阿图什市阿孜汗村灌溉水渠改造以工代赈项目</t>
  </si>
  <si>
    <t>实现区域内农业多元化，通过节约水资源，改善农业生态环境，提高农作物产量，增加贫困户收入。</t>
  </si>
  <si>
    <t>ATS240115</t>
  </si>
  <si>
    <t>阿图什市阿扎克镇排碱渠修建项目</t>
  </si>
  <si>
    <t>实现区域内农业多元化，通过节约水资源，改善农业生态环境，提高农作物产量，增加农户收入。</t>
  </si>
  <si>
    <t>ATS240116</t>
  </si>
  <si>
    <t>阿图什市格达良乡新建及维修排碱渠建设项目</t>
  </si>
  <si>
    <t>ATS240117</t>
  </si>
  <si>
    <t>阿图什市阿湖乡托万买里村水泵房建设项目</t>
  </si>
  <si>
    <t>1.完成建设5座水泵房，水泵房将配备先进的供水设备和技术，包括水泵、水箱、管道。</t>
  </si>
  <si>
    <t>增加土地利用率，扩大农业发展生产，带动农民持续增收。提高农业生产效率，增强供水压力和供水质量，确保我乡种植产业的供水稳定性和安全性。</t>
  </si>
  <si>
    <t>ATS240138</t>
  </si>
  <si>
    <t>阿图什市松他克镇肖鲁克村防渗渠建设项目</t>
  </si>
  <si>
    <t>为了加快松他克镇灌区节水的改造，通过实施阿图什市松他克镇肖鲁克村防渗渠建设项目，本项目对松他克镇项目区内灌溉系统进行完善，推进农业现代化进步，改善农业生产基础条件，加快乡村振兴步伐。通过实施本项目对4500亩耕地灌溉系统进行完善，灌溉水利用系数由0.52提高到0.56，年节水量 5.81万m³。受益户793户、受益人4723人。</t>
  </si>
  <si>
    <t>（二）人居环境整治</t>
  </si>
  <si>
    <t>ATS240067</t>
  </si>
  <si>
    <t>阿图什市格达良乡萨依村人居环境整治以工代赈项目</t>
  </si>
  <si>
    <t>目标1：完成农村道路两侧平整2公里并提升改造建设任务。
目标2：通过建设项目，改善村容村貌环境，激发农民内生动力。</t>
  </si>
  <si>
    <t>通过实施人居环境整治建设项目，推进示范效益，激发农民致富增收的信心及决心，确保巩固拓展脱贫攻坚成果同乡村振兴有效衔接工作取得实效。</t>
  </si>
  <si>
    <t>ATS240139</t>
  </si>
  <si>
    <t>阿图什市松他克镇克青孜村粪污一体化项目</t>
  </si>
  <si>
    <t>专项资金和剩余资金</t>
  </si>
  <si>
    <t>目标1：项目拟新建一体化污水处理站1座（累计日处理量150m³/d，其中日处理量50m³3座）及相关附属配套设施，新建DN315双臂波纹管15.9公里，新建DN160U-PVC管网约9.6公里、∅1000成品混凝土检查井636座等相关配套设施设备。目标2：通过实施本项目，提升农民生活品质，改善农民的居住条件，提高居住环境的卫生条件和安全水平，使其生活更加便利舒适。本项目可带动受益农户678户，受益群众人口数3770人。</t>
  </si>
  <si>
    <t>ATS240141</t>
  </si>
  <si>
    <t>阿图什市格达良乡库都克村粪污一体化建设项目</t>
  </si>
  <si>
    <t>专项资金</t>
  </si>
  <si>
    <t>目标1：项目拟新建2座一体化自动化污水处理站；新建污水管网26.38km，其中 DE300 HDPE 管（公共污水管网）22.20km、DE150UPVC管（农户自理排污管道）4.18km，配套C30预制混凝土检查井600座,并完善路面恢复、电力、安防监控系统以及三格式化粪池等。目标2：通过实施本项目，提升农民生活品质，改善农民的居住条件，提高居住环境的卫生条件和安全水平，使其生活更加便利舒适。本项目可带动受益农户382户，受益群众人口数1729人。</t>
  </si>
  <si>
    <t>ATS240142</t>
  </si>
  <si>
    <t>阿图什市哈拉峻乡户厕改造建设项目</t>
  </si>
  <si>
    <t>剩余资金</t>
  </si>
  <si>
    <t>阿图什市哈拉峻乡（欧吐拉哈拉峻村集中片区、谢依提村集中片区约800户）推进农村户厕改造工程，新建室外污水管网34.5km、大三格化粪池（200m³）4 座及相应配套工程。</t>
  </si>
  <si>
    <t>通过实施本项目，提升农民生活品质，改善农民的居住条件，提高居住环境的卫生条件和安全水平，使其生活更加便利舒适。本项目可使800户农户受益。</t>
  </si>
  <si>
    <t>ATS240143</t>
  </si>
  <si>
    <t>阿图什市阿湖乡光明村污水治理项目</t>
  </si>
  <si>
    <t>1.完成新建污水管网10.2km,其中DE300HDPE管(公共污水管网)8.4km、DE160UPVC管(农户自理管道)1.8km,配套C30预制混凝土检查井260座。     2.提升乡村治理能力 ，美化环境，保护水资源，有利于改善农村生活环境、提升群众生活幸福指数，满足群众美好生活的需要。</t>
  </si>
  <si>
    <t>提升乡村治理，美化环境，保护水资源，提升农民生活便利程度，改善环境卫生，有益于身心健康。</t>
  </si>
  <si>
    <t>三、就业</t>
  </si>
  <si>
    <t>1、公益性岗位</t>
  </si>
  <si>
    <t>ATS240072</t>
  </si>
  <si>
    <t>四乡三镇护路员</t>
  </si>
  <si>
    <t>完成1000名护路员公益性岗位聘用任务，做好村级道路管护，带动致富增收。</t>
  </si>
  <si>
    <t>通过实施护路员项目，带动群众发展就业，激发群众内生动力，确保致富增收</t>
  </si>
  <si>
    <t>四、巩固三保障成果</t>
  </si>
  <si>
    <t>教育</t>
  </si>
  <si>
    <t>享受“雨露计划”职业教育补助</t>
  </si>
  <si>
    <t>ATS240073</t>
  </si>
  <si>
    <t>阿图什市2024年雨露计划</t>
  </si>
  <si>
    <t>教育局</t>
  </si>
  <si>
    <t>马金龙</t>
  </si>
  <si>
    <t>魏光鸿、艾买提江·买买提</t>
  </si>
  <si>
    <t>目标1：引导和支持农村贫困家庭新成长劳动力接受职业教育，促进稳定就业；目标2：聚焦精准扶贫精准脱贫方略，针对子女接受中等职业教育（含普通中专、成人中专、职业高中、技工院校）、高等职业教育的农村建档立卡贫困家庭实现应助尽助。</t>
  </si>
  <si>
    <t>通过实施雨露计划项目，为5100名学生享受雨露计划，减轻经济压力。</t>
  </si>
  <si>
    <t>五、其他</t>
  </si>
  <si>
    <t>ATS240074</t>
  </si>
  <si>
    <t>困难群众饮用低氟茶项目</t>
  </si>
  <si>
    <t>统战部</t>
  </si>
  <si>
    <t>周英姿</t>
  </si>
  <si>
    <t>木提拉·努尔</t>
  </si>
  <si>
    <t>通过项目的实施，引导群众提高对饮茶型低氟病的防治意识，有效预防低氟病，有效提升困难群众身心健康。</t>
  </si>
  <si>
    <t>ATS240156</t>
  </si>
  <si>
    <t>项目管理费</t>
  </si>
  <si>
    <t>通过实施项目管理费项目，有效提升衔接资金项目管理水平。切实发挥衔接资金使用效益。</t>
  </si>
</sst>
</file>

<file path=xl/styles.xml><?xml version="1.0" encoding="utf-8"?>
<styleSheet xmlns="http://schemas.openxmlformats.org/spreadsheetml/2006/main">
  <numFmts count="6">
    <numFmt numFmtId="42" formatCode="_ &quot;￥&quot;* #,##0_ ;_ &quot;￥&quot;* \-#,##0_ ;_ &quot;￥&quot;* &quot;-&quot;_ ;_ @_ "/>
    <numFmt numFmtId="176" formatCode="0.00_ "/>
    <numFmt numFmtId="44" formatCode="_ &quot;￥&quot;* #,##0.00_ ;_ &quot;￥&quot;* \-#,##0.00_ ;_ &quot;￥&quot;* &quot;-&quot;??_ ;_ @_ "/>
    <numFmt numFmtId="177" formatCode="0_ "/>
    <numFmt numFmtId="41" formatCode="_ * #,##0_ ;_ * \-#,##0_ ;_ * &quot;-&quot;_ ;_ @_ "/>
    <numFmt numFmtId="43" formatCode="_ * #,##0.00_ ;_ * \-#,##0.00_ ;_ * &quot;-&quot;??_ ;_ @_ "/>
  </numFmts>
  <fonts count="39">
    <font>
      <sz val="11"/>
      <color theme="1"/>
      <name val="宋体"/>
      <charset val="134"/>
      <scheme val="minor"/>
    </font>
    <font>
      <sz val="16"/>
      <color theme="1"/>
      <name val="宋体"/>
      <charset val="134"/>
      <scheme val="minor"/>
    </font>
    <font>
      <sz val="11"/>
      <color rgb="FFFF0000"/>
      <name val="宋体"/>
      <charset val="134"/>
      <scheme val="minor"/>
    </font>
    <font>
      <sz val="14"/>
      <name val="宋体"/>
      <charset val="134"/>
      <scheme val="minor"/>
    </font>
    <font>
      <sz val="11"/>
      <name val="宋体"/>
      <charset val="134"/>
      <scheme val="minor"/>
    </font>
    <font>
      <sz val="16"/>
      <color rgb="FFFF0000"/>
      <name val="宋体"/>
      <charset val="134"/>
      <scheme val="minor"/>
    </font>
    <font>
      <sz val="14"/>
      <color theme="1"/>
      <name val="宋体"/>
      <charset val="134"/>
      <scheme val="minor"/>
    </font>
    <font>
      <b/>
      <sz val="28"/>
      <name val="宋体"/>
      <charset val="134"/>
      <scheme val="minor"/>
    </font>
    <font>
      <b/>
      <sz val="14"/>
      <name val="宋体"/>
      <charset val="134"/>
      <scheme val="minor"/>
    </font>
    <font>
      <b/>
      <sz val="16"/>
      <name val="宋体"/>
      <charset val="134"/>
      <scheme val="minor"/>
    </font>
    <font>
      <sz val="16"/>
      <name val="宋体"/>
      <charset val="134"/>
      <scheme val="minor"/>
    </font>
    <font>
      <sz val="16"/>
      <name val="宋体"/>
      <charset val="134"/>
    </font>
    <font>
      <b/>
      <sz val="14"/>
      <name val="宋体"/>
      <charset val="134"/>
    </font>
    <font>
      <sz val="16"/>
      <name val="仿宋"/>
      <charset val="134"/>
    </font>
    <font>
      <sz val="14"/>
      <name val="宋体"/>
      <charset val="134"/>
    </font>
    <font>
      <b/>
      <sz val="20"/>
      <color theme="1"/>
      <name val="宋体"/>
      <charset val="134"/>
      <scheme val="minor"/>
    </font>
    <font>
      <b/>
      <sz val="16"/>
      <name val="宋体"/>
      <charset val="134"/>
    </font>
    <font>
      <b/>
      <sz val="16"/>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0"/>
      <name val="宋体"/>
      <charset val="134"/>
    </font>
    <font>
      <sz val="16"/>
      <name val="Arial"/>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7" applyNumberFormat="0" applyFont="0" applyAlignment="0" applyProtection="0">
      <alignment vertical="center"/>
    </xf>
    <xf numFmtId="0" fontId="18" fillId="5"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18" fillId="23" borderId="0" applyNumberFormat="0" applyBorder="0" applyAlignment="0" applyProtection="0">
      <alignment vertical="center"/>
    </xf>
    <xf numFmtId="0" fontId="24" fillId="0" borderId="9" applyNumberFormat="0" applyFill="0" applyAlignment="0" applyProtection="0">
      <alignment vertical="center"/>
    </xf>
    <xf numFmtId="0" fontId="18" fillId="18" borderId="0" applyNumberFormat="0" applyBorder="0" applyAlignment="0" applyProtection="0">
      <alignment vertical="center"/>
    </xf>
    <xf numFmtId="0" fontId="31" fillId="25" borderId="10" applyNumberFormat="0" applyAlignment="0" applyProtection="0">
      <alignment vertical="center"/>
    </xf>
    <xf numFmtId="0" fontId="32" fillId="25" borderId="6" applyNumberFormat="0" applyAlignment="0" applyProtection="0">
      <alignment vertical="center"/>
    </xf>
    <xf numFmtId="0" fontId="34" fillId="27" borderId="12" applyNumberFormat="0" applyAlignment="0" applyProtection="0">
      <alignment vertical="center"/>
    </xf>
    <xf numFmtId="0" fontId="19" fillId="17" borderId="0" applyNumberFormat="0" applyBorder="0" applyAlignment="0" applyProtection="0">
      <alignment vertical="center"/>
    </xf>
    <xf numFmtId="0" fontId="18" fillId="22" borderId="0" applyNumberFormat="0" applyBorder="0" applyAlignment="0" applyProtection="0">
      <alignment vertical="center"/>
    </xf>
    <xf numFmtId="0" fontId="33" fillId="0" borderId="11" applyNumberFormat="0" applyFill="0" applyAlignment="0" applyProtection="0">
      <alignment vertical="center"/>
    </xf>
    <xf numFmtId="0" fontId="35" fillId="0" borderId="13" applyNumberFormat="0" applyFill="0" applyAlignment="0" applyProtection="0">
      <alignment vertical="center"/>
    </xf>
    <xf numFmtId="0" fontId="30" fillId="24" borderId="0" applyNumberFormat="0" applyBorder="0" applyAlignment="0" applyProtection="0">
      <alignment vertical="center"/>
    </xf>
    <xf numFmtId="0" fontId="36" fillId="29" borderId="0" applyNumberFormat="0" applyBorder="0" applyAlignment="0" applyProtection="0">
      <alignment vertical="center"/>
    </xf>
    <xf numFmtId="0" fontId="19" fillId="15" borderId="0" applyNumberFormat="0" applyBorder="0" applyAlignment="0" applyProtection="0">
      <alignment vertical="center"/>
    </xf>
    <xf numFmtId="0" fontId="18" fillId="30" borderId="0" applyNumberFormat="0" applyBorder="0" applyAlignment="0" applyProtection="0">
      <alignment vertical="center"/>
    </xf>
    <xf numFmtId="0" fontId="19" fillId="26" borderId="0" applyNumberFormat="0" applyBorder="0" applyAlignment="0" applyProtection="0">
      <alignment vertical="center"/>
    </xf>
    <xf numFmtId="0" fontId="19" fillId="28"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8" fillId="31" borderId="0" applyNumberFormat="0" applyBorder="0" applyAlignment="0" applyProtection="0">
      <alignment vertical="center"/>
    </xf>
    <xf numFmtId="0" fontId="18" fillId="12" borderId="0" applyNumberFormat="0" applyBorder="0" applyAlignment="0" applyProtection="0">
      <alignment vertical="center"/>
    </xf>
    <xf numFmtId="0" fontId="19" fillId="21" borderId="0" applyNumberFormat="0" applyBorder="0" applyAlignment="0" applyProtection="0">
      <alignment vertical="center"/>
    </xf>
    <xf numFmtId="0" fontId="19" fillId="33" borderId="0" applyNumberFormat="0" applyBorder="0" applyAlignment="0" applyProtection="0">
      <alignment vertical="center"/>
    </xf>
    <xf numFmtId="0" fontId="18" fillId="4" borderId="0" applyNumberFormat="0" applyBorder="0" applyAlignment="0" applyProtection="0">
      <alignment vertical="center"/>
    </xf>
    <xf numFmtId="0" fontId="19" fillId="34" borderId="0" applyNumberFormat="0" applyBorder="0" applyAlignment="0" applyProtection="0">
      <alignment vertical="center"/>
    </xf>
    <xf numFmtId="0" fontId="18" fillId="20" borderId="0" applyNumberFormat="0" applyBorder="0" applyAlignment="0" applyProtection="0">
      <alignment vertical="center"/>
    </xf>
    <xf numFmtId="0" fontId="18" fillId="32" borderId="0" applyNumberFormat="0" applyBorder="0" applyAlignment="0" applyProtection="0">
      <alignment vertical="center"/>
    </xf>
    <xf numFmtId="0" fontId="19" fillId="19" borderId="0" applyNumberFormat="0" applyBorder="0" applyAlignment="0" applyProtection="0">
      <alignment vertical="center"/>
    </xf>
    <xf numFmtId="0" fontId="18" fillId="14" borderId="0" applyNumberFormat="0" applyBorder="0" applyAlignment="0" applyProtection="0">
      <alignment vertical="center"/>
    </xf>
    <xf numFmtId="0" fontId="37" fillId="0" borderId="0" applyProtection="0"/>
  </cellStyleXfs>
  <cellXfs count="70">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0" fillId="2" borderId="0" xfId="0" applyFont="1" applyFill="1" applyAlignment="1">
      <alignment vertical="center" wrapText="1"/>
    </xf>
    <xf numFmtId="0" fontId="4" fillId="0" borderId="0" xfId="0" applyFont="1" applyFill="1" applyAlignment="1">
      <alignment vertical="center" wrapText="1"/>
    </xf>
    <xf numFmtId="0" fontId="3" fillId="0" borderId="0" xfId="0" applyFont="1" applyFill="1" applyAlignment="1">
      <alignment vertical="center" wrapText="1"/>
    </xf>
    <xf numFmtId="0" fontId="1" fillId="2" borderId="0" xfId="0" applyFont="1" applyFill="1" applyAlignment="1">
      <alignment horizontal="center" vertical="center" wrapText="1"/>
    </xf>
    <xf numFmtId="0" fontId="0" fillId="3" borderId="0" xfId="0" applyFont="1" applyFill="1" applyAlignment="1">
      <alignment vertical="center" wrapText="1"/>
    </xf>
    <xf numFmtId="0" fontId="4" fillId="0" borderId="0" xfId="0" applyFont="1" applyFill="1" applyAlignment="1">
      <alignment horizontal="center" vertical="center" wrapText="1"/>
    </xf>
    <xf numFmtId="0" fontId="0" fillId="0" borderId="0" xfId="0" applyFont="1" applyFill="1" applyAlignment="1">
      <alignment horizontal="center" vertical="center" wrapText="1"/>
    </xf>
    <xf numFmtId="0" fontId="5" fillId="0" borderId="0" xfId="0" applyFont="1" applyFill="1" applyAlignment="1">
      <alignment vertical="center" wrapText="1"/>
    </xf>
    <xf numFmtId="0" fontId="0"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77" fontId="10" fillId="0" borderId="1" xfId="49" applyNumberFormat="1" applyFont="1" applyFill="1" applyBorder="1" applyAlignment="1">
      <alignment horizontal="left" vertical="center" wrapText="1"/>
    </xf>
    <xf numFmtId="177" fontId="10" fillId="0" borderId="1" xfId="49" applyNumberFormat="1" applyFont="1" applyFill="1" applyBorder="1" applyAlignment="1">
      <alignment horizontal="center"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177" fontId="10" fillId="0" borderId="1" xfId="49"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0" fillId="0" borderId="1" xfId="49"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3" fillId="0" borderId="1" xfId="49" applyNumberFormat="1" applyFont="1" applyFill="1" applyBorder="1" applyAlignment="1">
      <alignment horizontal="center" vertical="center" wrapText="1"/>
    </xf>
    <xf numFmtId="0" fontId="0" fillId="0" borderId="1" xfId="0" applyFont="1" applyFill="1" applyBorder="1" applyAlignment="1">
      <alignment vertical="center" wrapText="1"/>
    </xf>
    <xf numFmtId="0" fontId="7" fillId="0" borderId="0" xfId="0" applyFont="1" applyFill="1" applyAlignment="1">
      <alignment horizontal="left" vertical="center" wrapText="1"/>
    </xf>
    <xf numFmtId="0" fontId="1"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15" fillId="0" borderId="0" xfId="0" applyFont="1" applyFill="1" applyAlignment="1">
      <alignment horizontal="center" vertical="center" wrapText="1"/>
    </xf>
    <xf numFmtId="0" fontId="1" fillId="0" borderId="0" xfId="0" applyFont="1" applyFill="1" applyAlignment="1">
      <alignment horizontal="center" vertical="center"/>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0" fontId="10" fillId="0" borderId="0" xfId="0" applyFont="1" applyFill="1" applyAlignment="1">
      <alignment horizontal="center" vertical="center" wrapText="1"/>
    </xf>
    <xf numFmtId="0" fontId="0" fillId="2" borderId="0" xfId="0" applyFont="1" applyFill="1" applyAlignment="1">
      <alignment horizontal="center" vertical="center" wrapText="1"/>
    </xf>
    <xf numFmtId="0" fontId="1" fillId="3" borderId="0" xfId="0" applyFont="1" applyFill="1" applyAlignment="1">
      <alignment horizontal="center" vertical="center" wrapText="1"/>
    </xf>
    <xf numFmtId="0" fontId="0" fillId="3" borderId="0" xfId="0" applyFont="1" applyFill="1" applyAlignment="1">
      <alignment horizontal="center" vertical="center" wrapText="1"/>
    </xf>
    <xf numFmtId="177" fontId="10" fillId="0" borderId="1" xfId="49" applyNumberFormat="1" applyFont="1" applyFill="1" applyBorder="1" applyAlignment="1" applyProtection="1">
      <alignment horizontal="lef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49"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 fillId="0" borderId="0" xfId="0" applyFont="1" applyFill="1" applyAlignment="1">
      <alignment vertical="center"/>
    </xf>
    <xf numFmtId="0" fontId="10"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176" fontId="10" fillId="0" borderId="1" xfId="49"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24"/>
  <sheetViews>
    <sheetView tabSelected="1" zoomScale="55" zoomScaleNormal="55" topLeftCell="X1" workbookViewId="0">
      <pane ySplit="6" topLeftCell="A62" activePane="bottomLeft" state="frozen"/>
      <selection/>
      <selection pane="bottomLeft" activeCell="AM62" sqref="AM62"/>
    </sheetView>
  </sheetViews>
  <sheetFormatPr defaultColWidth="9" defaultRowHeight="18.75"/>
  <cols>
    <col min="1" max="1" width="5.375" style="14" customWidth="1"/>
    <col min="2" max="2" width="15.625" style="14" customWidth="1"/>
    <col min="3" max="3" width="9.875" style="14" customWidth="1"/>
    <col min="4" max="4" width="31.5583333333333" style="14" customWidth="1"/>
    <col min="5" max="6" width="17.875" style="14" customWidth="1"/>
    <col min="7" max="7" width="8.375" style="14" customWidth="1"/>
    <col min="8" max="8" width="27.5" style="14" customWidth="1"/>
    <col min="9" max="9" width="19.6833333333333" style="14" customWidth="1"/>
    <col min="10" max="17" width="10.5333333333333" style="14" hidden="1" customWidth="1"/>
    <col min="18" max="18" width="20.625" style="14" customWidth="1"/>
    <col min="19" max="19" width="21.25" style="14" customWidth="1"/>
    <col min="20" max="20" width="25.625" style="14" customWidth="1"/>
    <col min="21" max="23" width="14.875" style="14" customWidth="1"/>
    <col min="24" max="24" width="23.4333333333333" style="14" customWidth="1"/>
    <col min="25" max="25" width="14" style="14" customWidth="1"/>
    <col min="26" max="26" width="19.375" style="14" customWidth="1"/>
    <col min="27" max="27" width="12.25" style="14" customWidth="1"/>
    <col min="28" max="30" width="9" style="14" customWidth="1"/>
    <col min="31" max="31" width="14.25" style="14" customWidth="1"/>
    <col min="32" max="34" width="9" style="14" customWidth="1"/>
    <col min="35" max="35" width="16.625" style="14" customWidth="1"/>
    <col min="36" max="38" width="9" style="14" customWidth="1"/>
    <col min="39" max="39" width="78.625" style="14" customWidth="1"/>
    <col min="40" max="40" width="75.45" style="14" customWidth="1"/>
    <col min="41" max="41" width="17" style="14" customWidth="1"/>
    <col min="42" max="42" width="9" style="14"/>
    <col min="43" max="43" width="15.2166666666667" style="15" customWidth="1"/>
    <col min="44" max="45" width="15.2166666666667" style="1" customWidth="1"/>
    <col min="46" max="46" width="9" style="1"/>
    <col min="47" max="16381" width="9" style="14"/>
    <col min="16382" max="16382" width="11.5" style="14"/>
    <col min="16383" max="16384" width="9" style="14"/>
  </cols>
  <sheetData>
    <row r="1" ht="81.95" customHeight="1" spans="1:41">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47"/>
      <c r="AN1" s="47"/>
      <c r="AO1" s="16"/>
    </row>
    <row r="2" s="1" customFormat="1" ht="60" customHeight="1" spans="1:45">
      <c r="A2" s="17" t="s">
        <v>1</v>
      </c>
      <c r="B2" s="18" t="s">
        <v>2</v>
      </c>
      <c r="C2" s="18" t="s">
        <v>3</v>
      </c>
      <c r="D2" s="18" t="s">
        <v>4</v>
      </c>
      <c r="E2" s="18" t="s">
        <v>5</v>
      </c>
      <c r="F2" s="18" t="s">
        <v>6</v>
      </c>
      <c r="G2" s="18" t="s">
        <v>7</v>
      </c>
      <c r="H2" s="18" t="s">
        <v>8</v>
      </c>
      <c r="I2" s="18" t="s">
        <v>9</v>
      </c>
      <c r="J2" s="40" t="s">
        <v>10</v>
      </c>
      <c r="K2" s="40"/>
      <c r="L2" s="40"/>
      <c r="M2" s="40"/>
      <c r="N2" s="40"/>
      <c r="O2" s="40"/>
      <c r="P2" s="40"/>
      <c r="Q2" s="40"/>
      <c r="R2" s="40" t="s">
        <v>11</v>
      </c>
      <c r="S2" s="40" t="s">
        <v>12</v>
      </c>
      <c r="T2" s="18" t="s">
        <v>13</v>
      </c>
      <c r="U2" s="18" t="s">
        <v>14</v>
      </c>
      <c r="V2" s="18" t="s">
        <v>15</v>
      </c>
      <c r="W2" s="18" t="s">
        <v>16</v>
      </c>
      <c r="X2" s="18" t="s">
        <v>17</v>
      </c>
      <c r="Y2" s="18" t="s">
        <v>18</v>
      </c>
      <c r="Z2" s="18"/>
      <c r="AA2" s="18"/>
      <c r="AB2" s="18"/>
      <c r="AC2" s="18"/>
      <c r="AD2" s="18"/>
      <c r="AE2" s="18"/>
      <c r="AF2" s="18"/>
      <c r="AG2" s="18"/>
      <c r="AH2" s="18"/>
      <c r="AI2" s="18"/>
      <c r="AJ2" s="18"/>
      <c r="AK2" s="18"/>
      <c r="AL2" s="18"/>
      <c r="AM2" s="18" t="s">
        <v>19</v>
      </c>
      <c r="AN2" s="18" t="s">
        <v>20</v>
      </c>
      <c r="AO2" s="18" t="s">
        <v>21</v>
      </c>
      <c r="AQ2" s="50"/>
      <c r="AR2" s="50"/>
      <c r="AS2" s="50"/>
    </row>
    <row r="3" s="1" customFormat="1" spans="1:45">
      <c r="A3" s="17"/>
      <c r="B3" s="18"/>
      <c r="C3" s="18"/>
      <c r="D3" s="18"/>
      <c r="E3" s="18"/>
      <c r="F3" s="18"/>
      <c r="G3" s="18"/>
      <c r="H3" s="18"/>
      <c r="I3" s="18"/>
      <c r="J3" s="40" t="s">
        <v>22</v>
      </c>
      <c r="K3" s="40" t="s">
        <v>23</v>
      </c>
      <c r="L3" s="40" t="s">
        <v>24</v>
      </c>
      <c r="M3" s="40" t="s">
        <v>25</v>
      </c>
      <c r="N3" s="40" t="s">
        <v>26</v>
      </c>
      <c r="O3" s="40" t="s">
        <v>27</v>
      </c>
      <c r="P3" s="40" t="s">
        <v>28</v>
      </c>
      <c r="Q3" s="40" t="s">
        <v>29</v>
      </c>
      <c r="R3" s="40"/>
      <c r="S3" s="40"/>
      <c r="T3" s="18"/>
      <c r="U3" s="18"/>
      <c r="V3" s="18"/>
      <c r="W3" s="18"/>
      <c r="X3" s="18"/>
      <c r="Y3" s="18" t="s">
        <v>30</v>
      </c>
      <c r="Z3" s="18" t="s">
        <v>31</v>
      </c>
      <c r="AA3" s="18" t="s">
        <v>32</v>
      </c>
      <c r="AB3" s="18"/>
      <c r="AC3" s="18"/>
      <c r="AD3" s="18"/>
      <c r="AE3" s="18" t="s">
        <v>33</v>
      </c>
      <c r="AF3" s="18" t="s">
        <v>34</v>
      </c>
      <c r="AG3" s="18" t="s">
        <v>35</v>
      </c>
      <c r="AH3" s="18" t="s">
        <v>36</v>
      </c>
      <c r="AI3" s="18" t="s">
        <v>37</v>
      </c>
      <c r="AJ3" s="18" t="s">
        <v>38</v>
      </c>
      <c r="AK3" s="18" t="s">
        <v>39</v>
      </c>
      <c r="AL3" s="18"/>
      <c r="AM3" s="18"/>
      <c r="AN3" s="18"/>
      <c r="AO3" s="18"/>
      <c r="AQ3" s="50"/>
      <c r="AR3" s="50"/>
      <c r="AS3" s="50"/>
    </row>
    <row r="4" s="1" customFormat="1" ht="93.75" spans="1:45">
      <c r="A4" s="17"/>
      <c r="B4" s="18"/>
      <c r="C4" s="18"/>
      <c r="D4" s="18"/>
      <c r="E4" s="18"/>
      <c r="F4" s="18"/>
      <c r="G4" s="18"/>
      <c r="H4" s="18"/>
      <c r="I4" s="18"/>
      <c r="J4" s="40"/>
      <c r="K4" s="40"/>
      <c r="L4" s="40"/>
      <c r="M4" s="40"/>
      <c r="N4" s="40"/>
      <c r="O4" s="40"/>
      <c r="P4" s="40"/>
      <c r="Q4" s="40"/>
      <c r="R4" s="40"/>
      <c r="S4" s="40"/>
      <c r="T4" s="18"/>
      <c r="U4" s="18"/>
      <c r="V4" s="18"/>
      <c r="W4" s="18"/>
      <c r="X4" s="18"/>
      <c r="Y4" s="18"/>
      <c r="Z4" s="18"/>
      <c r="AA4" s="18" t="s">
        <v>40</v>
      </c>
      <c r="AB4" s="18" t="s">
        <v>41</v>
      </c>
      <c r="AC4" s="18" t="s">
        <v>42</v>
      </c>
      <c r="AD4" s="18" t="s">
        <v>43</v>
      </c>
      <c r="AE4" s="18"/>
      <c r="AF4" s="18"/>
      <c r="AG4" s="18"/>
      <c r="AH4" s="18"/>
      <c r="AI4" s="18"/>
      <c r="AJ4" s="18"/>
      <c r="AK4" s="18"/>
      <c r="AL4" s="18"/>
      <c r="AM4" s="18"/>
      <c r="AN4" s="18"/>
      <c r="AO4" s="18"/>
      <c r="AQ4" s="50"/>
      <c r="AR4" s="50"/>
      <c r="AS4" s="50"/>
    </row>
    <row r="5" ht="36" customHeight="1" spans="1:41">
      <c r="A5" s="19" t="s">
        <v>44</v>
      </c>
      <c r="B5" s="19"/>
      <c r="C5" s="19"/>
      <c r="D5" s="20"/>
      <c r="E5" s="20"/>
      <c r="F5" s="20"/>
      <c r="G5" s="21">
        <f>G6+G89+G114+G117+G121</f>
        <v>87</v>
      </c>
      <c r="H5" s="21">
        <f>H6+H89+H114+H117+H121</f>
        <v>60736.81</v>
      </c>
      <c r="I5" s="21">
        <f t="shared" ref="I5:S5" si="0">I6+I89+I114+I117+I121</f>
        <v>133524.051</v>
      </c>
      <c r="J5" s="21">
        <f t="shared" si="0"/>
        <v>64</v>
      </c>
      <c r="K5" s="21">
        <f t="shared" si="0"/>
        <v>1</v>
      </c>
      <c r="L5" s="21">
        <f t="shared" si="0"/>
        <v>19</v>
      </c>
      <c r="M5" s="21">
        <f t="shared" si="0"/>
        <v>0</v>
      </c>
      <c r="N5" s="21">
        <f t="shared" si="0"/>
        <v>1</v>
      </c>
      <c r="O5" s="21">
        <f t="shared" si="0"/>
        <v>0</v>
      </c>
      <c r="P5" s="21">
        <f t="shared" si="0"/>
        <v>1</v>
      </c>
      <c r="Q5" s="21">
        <f t="shared" si="0"/>
        <v>1</v>
      </c>
      <c r="R5" s="21">
        <f t="shared" si="0"/>
        <v>137459</v>
      </c>
      <c r="S5" s="21">
        <f t="shared" si="0"/>
        <v>559911</v>
      </c>
      <c r="T5" s="24"/>
      <c r="U5" s="24"/>
      <c r="V5" s="24"/>
      <c r="W5" s="24"/>
      <c r="X5" s="24"/>
      <c r="Y5" s="21">
        <f t="shared" ref="Y5:AK5" si="1">Y6+Y89+Y114+Y117+Y121</f>
        <v>60736.81</v>
      </c>
      <c r="Z5" s="21">
        <f t="shared" si="1"/>
        <v>35528</v>
      </c>
      <c r="AA5" s="21">
        <f t="shared" si="1"/>
        <v>31170</v>
      </c>
      <c r="AB5" s="21">
        <f t="shared" si="1"/>
        <v>1688</v>
      </c>
      <c r="AC5" s="21">
        <f t="shared" si="1"/>
        <v>2670</v>
      </c>
      <c r="AD5" s="21">
        <f t="shared" si="1"/>
        <v>0</v>
      </c>
      <c r="AE5" s="21">
        <f t="shared" si="1"/>
        <v>14044</v>
      </c>
      <c r="AF5" s="21">
        <f t="shared" si="1"/>
        <v>0</v>
      </c>
      <c r="AG5" s="21">
        <f t="shared" si="1"/>
        <v>6300</v>
      </c>
      <c r="AH5" s="21">
        <f t="shared" si="1"/>
        <v>269</v>
      </c>
      <c r="AI5" s="21">
        <f t="shared" si="1"/>
        <v>4595.81</v>
      </c>
      <c r="AJ5" s="21">
        <f t="shared" si="1"/>
        <v>0</v>
      </c>
      <c r="AK5" s="21">
        <f t="shared" si="1"/>
        <v>0</v>
      </c>
      <c r="AL5" s="21"/>
      <c r="AM5" s="48"/>
      <c r="AN5" s="48"/>
      <c r="AO5" s="24"/>
    </row>
    <row r="6" ht="39.95" customHeight="1" spans="1:16382">
      <c r="A6" s="19" t="s">
        <v>45</v>
      </c>
      <c r="B6" s="19"/>
      <c r="C6" s="19"/>
      <c r="D6" s="20"/>
      <c r="E6" s="20"/>
      <c r="F6" s="20"/>
      <c r="G6" s="21">
        <f>G7+G53+G74+G79+G86</f>
        <v>64</v>
      </c>
      <c r="H6" s="21">
        <f>H7+H53+H74+H79+H86</f>
        <v>33438.9</v>
      </c>
      <c r="I6" s="21">
        <f t="shared" ref="I6:S6" si="2">I7+I53+I74+I79+I86</f>
        <v>133523.051</v>
      </c>
      <c r="J6" s="21">
        <f t="shared" si="2"/>
        <v>64</v>
      </c>
      <c r="K6" s="21">
        <f t="shared" si="2"/>
        <v>0</v>
      </c>
      <c r="L6" s="21">
        <f t="shared" si="2"/>
        <v>0</v>
      </c>
      <c r="M6" s="21">
        <f t="shared" si="2"/>
        <v>0</v>
      </c>
      <c r="N6" s="21">
        <f t="shared" si="2"/>
        <v>0</v>
      </c>
      <c r="O6" s="21">
        <f t="shared" si="2"/>
        <v>0</v>
      </c>
      <c r="P6" s="21">
        <f t="shared" si="2"/>
        <v>0</v>
      </c>
      <c r="Q6" s="21">
        <f t="shared" si="2"/>
        <v>0</v>
      </c>
      <c r="R6" s="21">
        <f t="shared" si="2"/>
        <v>111212</v>
      </c>
      <c r="S6" s="21">
        <f t="shared" si="2"/>
        <v>452820</v>
      </c>
      <c r="T6" s="24"/>
      <c r="U6" s="24"/>
      <c r="V6" s="24"/>
      <c r="W6" s="24"/>
      <c r="X6" s="24"/>
      <c r="Y6" s="21">
        <f t="shared" ref="Y6:AK6" si="3">Y7+Y86+Y53+Y79+Y74</f>
        <v>33438.9</v>
      </c>
      <c r="Z6" s="21">
        <f t="shared" si="3"/>
        <v>23826.313</v>
      </c>
      <c r="AA6" s="21">
        <f t="shared" si="3"/>
        <v>21876.313</v>
      </c>
      <c r="AB6" s="21">
        <f t="shared" si="3"/>
        <v>0</v>
      </c>
      <c r="AC6" s="21">
        <f t="shared" si="3"/>
        <v>1950</v>
      </c>
      <c r="AD6" s="21">
        <f t="shared" si="3"/>
        <v>0</v>
      </c>
      <c r="AE6" s="21">
        <f t="shared" si="3"/>
        <v>8531.607</v>
      </c>
      <c r="AF6" s="21">
        <f t="shared" si="3"/>
        <v>0</v>
      </c>
      <c r="AG6" s="21">
        <f t="shared" si="3"/>
        <v>0</v>
      </c>
      <c r="AH6" s="21">
        <f t="shared" si="3"/>
        <v>0</v>
      </c>
      <c r="AI6" s="21">
        <f t="shared" si="3"/>
        <v>1080.98</v>
      </c>
      <c r="AJ6" s="21">
        <f t="shared" si="3"/>
        <v>0</v>
      </c>
      <c r="AK6" s="21">
        <f t="shared" si="3"/>
        <v>0</v>
      </c>
      <c r="AL6" s="21"/>
      <c r="AM6" s="48"/>
      <c r="AN6" s="48"/>
      <c r="AO6" s="24"/>
      <c r="AQ6" s="51"/>
      <c r="AR6" s="51"/>
      <c r="AS6" s="51"/>
      <c r="XFB6" s="14">
        <f>SUBTOTAL(9,A6:XFA6)</f>
        <v>821826.064</v>
      </c>
    </row>
    <row r="7" ht="39.95" customHeight="1" spans="1:41">
      <c r="A7" s="19" t="s">
        <v>46</v>
      </c>
      <c r="B7" s="19"/>
      <c r="C7" s="19"/>
      <c r="D7" s="20"/>
      <c r="E7" s="20"/>
      <c r="F7" s="20"/>
      <c r="G7" s="21">
        <f>G8+G25+G38+G45</f>
        <v>36</v>
      </c>
      <c r="H7" s="21">
        <f>H8+H25+H38+H45</f>
        <v>21012.9</v>
      </c>
      <c r="I7" s="21">
        <f t="shared" ref="I7:S7" si="4">I8+I25+I38+I45</f>
        <v>132671.051</v>
      </c>
      <c r="J7" s="21">
        <f t="shared" si="4"/>
        <v>36</v>
      </c>
      <c r="K7" s="21">
        <f t="shared" si="4"/>
        <v>0</v>
      </c>
      <c r="L7" s="21">
        <f t="shared" si="4"/>
        <v>0</v>
      </c>
      <c r="M7" s="21">
        <f t="shared" si="4"/>
        <v>0</v>
      </c>
      <c r="N7" s="21">
        <f t="shared" si="4"/>
        <v>0</v>
      </c>
      <c r="O7" s="21">
        <f t="shared" si="4"/>
        <v>0</v>
      </c>
      <c r="P7" s="21">
        <f t="shared" si="4"/>
        <v>0</v>
      </c>
      <c r="Q7" s="21">
        <f t="shared" si="4"/>
        <v>0</v>
      </c>
      <c r="R7" s="21">
        <f t="shared" si="4"/>
        <v>48758</v>
      </c>
      <c r="S7" s="21">
        <f t="shared" si="4"/>
        <v>216043</v>
      </c>
      <c r="T7" s="24"/>
      <c r="U7" s="24"/>
      <c r="V7" s="24"/>
      <c r="W7" s="24"/>
      <c r="X7" s="24"/>
      <c r="Y7" s="21">
        <f>Y8+Y25+Y38+Y45</f>
        <v>21012.9</v>
      </c>
      <c r="Z7" s="21">
        <f t="shared" ref="Z7:AK7" si="5">Z8+Z25+Z38+Z45</f>
        <v>14083.313</v>
      </c>
      <c r="AA7" s="21">
        <f t="shared" si="5"/>
        <v>14083.313</v>
      </c>
      <c r="AB7" s="21">
        <f t="shared" si="5"/>
        <v>0</v>
      </c>
      <c r="AC7" s="21">
        <f t="shared" si="5"/>
        <v>0</v>
      </c>
      <c r="AD7" s="21">
        <f t="shared" si="5"/>
        <v>0</v>
      </c>
      <c r="AE7" s="21">
        <f t="shared" si="5"/>
        <v>6301.607</v>
      </c>
      <c r="AF7" s="21">
        <f t="shared" si="5"/>
        <v>0</v>
      </c>
      <c r="AG7" s="21">
        <f t="shared" si="5"/>
        <v>0</v>
      </c>
      <c r="AH7" s="21">
        <f t="shared" si="5"/>
        <v>0</v>
      </c>
      <c r="AI7" s="21">
        <f t="shared" si="5"/>
        <v>627.98</v>
      </c>
      <c r="AJ7" s="21">
        <f t="shared" si="5"/>
        <v>0</v>
      </c>
      <c r="AK7" s="21">
        <f t="shared" si="5"/>
        <v>0</v>
      </c>
      <c r="AL7" s="21"/>
      <c r="AM7" s="48"/>
      <c r="AN7" s="48"/>
      <c r="AO7" s="24"/>
    </row>
    <row r="8" ht="39.95" customHeight="1" spans="1:41">
      <c r="A8" s="19" t="s">
        <v>47</v>
      </c>
      <c r="B8" s="19"/>
      <c r="C8" s="19"/>
      <c r="D8" s="20"/>
      <c r="E8" s="20"/>
      <c r="F8" s="20"/>
      <c r="G8" s="21">
        <f>G9+G17</f>
        <v>14</v>
      </c>
      <c r="H8" s="21">
        <f>H9+H17</f>
        <v>6644.42</v>
      </c>
      <c r="I8" s="21">
        <f t="shared" ref="I8:S8" si="6">I9+I17</f>
        <v>24843.876</v>
      </c>
      <c r="J8" s="21">
        <f t="shared" si="6"/>
        <v>14</v>
      </c>
      <c r="K8" s="21">
        <f t="shared" si="6"/>
        <v>0</v>
      </c>
      <c r="L8" s="21">
        <f t="shared" si="6"/>
        <v>0</v>
      </c>
      <c r="M8" s="21">
        <f t="shared" si="6"/>
        <v>0</v>
      </c>
      <c r="N8" s="21">
        <f t="shared" si="6"/>
        <v>0</v>
      </c>
      <c r="O8" s="21">
        <f t="shared" si="6"/>
        <v>0</v>
      </c>
      <c r="P8" s="21">
        <f t="shared" si="6"/>
        <v>0</v>
      </c>
      <c r="Q8" s="21">
        <f t="shared" si="6"/>
        <v>0</v>
      </c>
      <c r="R8" s="21">
        <f t="shared" si="6"/>
        <v>6080</v>
      </c>
      <c r="S8" s="21">
        <f t="shared" si="6"/>
        <v>26594</v>
      </c>
      <c r="T8" s="24"/>
      <c r="U8" s="24"/>
      <c r="V8" s="24"/>
      <c r="W8" s="24"/>
      <c r="X8" s="24"/>
      <c r="Y8" s="21">
        <f>Y9+Y17</f>
        <v>6644.42</v>
      </c>
      <c r="Z8" s="21">
        <f t="shared" ref="Z8:AK8" si="7">Z9+Z17</f>
        <v>6162.24</v>
      </c>
      <c r="AA8" s="21">
        <f t="shared" si="7"/>
        <v>6162.24</v>
      </c>
      <c r="AB8" s="21">
        <f t="shared" si="7"/>
        <v>0</v>
      </c>
      <c r="AC8" s="21">
        <f t="shared" si="7"/>
        <v>0</v>
      </c>
      <c r="AD8" s="21">
        <f t="shared" si="7"/>
        <v>0</v>
      </c>
      <c r="AE8" s="21">
        <f t="shared" si="7"/>
        <v>450.18</v>
      </c>
      <c r="AF8" s="21">
        <f t="shared" si="7"/>
        <v>0</v>
      </c>
      <c r="AG8" s="21">
        <f t="shared" si="7"/>
        <v>0</v>
      </c>
      <c r="AH8" s="21">
        <f t="shared" si="7"/>
        <v>0</v>
      </c>
      <c r="AI8" s="21">
        <f t="shared" si="7"/>
        <v>32</v>
      </c>
      <c r="AJ8" s="21">
        <f t="shared" si="7"/>
        <v>0</v>
      </c>
      <c r="AK8" s="21">
        <f t="shared" si="7"/>
        <v>0</v>
      </c>
      <c r="AL8" s="21"/>
      <c r="AM8" s="48"/>
      <c r="AN8" s="48"/>
      <c r="AO8" s="24"/>
    </row>
    <row r="9" ht="39.95" customHeight="1" spans="1:41">
      <c r="A9" s="19" t="s">
        <v>48</v>
      </c>
      <c r="B9" s="19"/>
      <c r="C9" s="19"/>
      <c r="D9" s="20"/>
      <c r="E9" s="20"/>
      <c r="F9" s="20"/>
      <c r="G9" s="21">
        <f>SUM(G10:G16)</f>
        <v>7</v>
      </c>
      <c r="H9" s="21">
        <f>SUM(H10:H16)</f>
        <v>4135.32</v>
      </c>
      <c r="I9" s="21">
        <f t="shared" ref="I9:S9" si="8">SUM(I10:I16)</f>
        <v>22714.876</v>
      </c>
      <c r="J9" s="21">
        <f t="shared" si="8"/>
        <v>7</v>
      </c>
      <c r="K9" s="21">
        <f t="shared" si="8"/>
        <v>0</v>
      </c>
      <c r="L9" s="21">
        <f t="shared" si="8"/>
        <v>0</v>
      </c>
      <c r="M9" s="21">
        <f t="shared" si="8"/>
        <v>0</v>
      </c>
      <c r="N9" s="21">
        <f t="shared" si="8"/>
        <v>0</v>
      </c>
      <c r="O9" s="21">
        <f t="shared" si="8"/>
        <v>0</v>
      </c>
      <c r="P9" s="21">
        <f t="shared" si="8"/>
        <v>0</v>
      </c>
      <c r="Q9" s="21">
        <f t="shared" si="8"/>
        <v>0</v>
      </c>
      <c r="R9" s="21">
        <f t="shared" si="8"/>
        <v>3938</v>
      </c>
      <c r="S9" s="21">
        <f t="shared" si="8"/>
        <v>18870</v>
      </c>
      <c r="T9" s="24"/>
      <c r="U9" s="24"/>
      <c r="V9" s="24"/>
      <c r="W9" s="24"/>
      <c r="X9" s="24"/>
      <c r="Y9" s="21">
        <f>SUM(Y10:Y16)</f>
        <v>4135.32</v>
      </c>
      <c r="Z9" s="21">
        <f t="shared" ref="Z9:AK9" si="9">SUM(Z10:Z16)</f>
        <v>3895.14</v>
      </c>
      <c r="AA9" s="21">
        <f t="shared" si="9"/>
        <v>3895.14</v>
      </c>
      <c r="AB9" s="21">
        <f t="shared" si="9"/>
        <v>0</v>
      </c>
      <c r="AC9" s="21">
        <f t="shared" si="9"/>
        <v>0</v>
      </c>
      <c r="AD9" s="21">
        <f t="shared" si="9"/>
        <v>0</v>
      </c>
      <c r="AE9" s="21">
        <f t="shared" si="9"/>
        <v>240.18</v>
      </c>
      <c r="AF9" s="21">
        <f t="shared" si="9"/>
        <v>0</v>
      </c>
      <c r="AG9" s="21">
        <f t="shared" si="9"/>
        <v>0</v>
      </c>
      <c r="AH9" s="21">
        <f t="shared" si="9"/>
        <v>0</v>
      </c>
      <c r="AI9" s="21">
        <f t="shared" si="9"/>
        <v>0</v>
      </c>
      <c r="AJ9" s="21">
        <f t="shared" si="9"/>
        <v>0</v>
      </c>
      <c r="AK9" s="21">
        <f t="shared" si="9"/>
        <v>0</v>
      </c>
      <c r="AL9" s="21"/>
      <c r="AM9" s="48"/>
      <c r="AN9" s="48"/>
      <c r="AO9" s="24"/>
    </row>
    <row r="10" s="2" customFormat="1" ht="184" customHeight="1" spans="1:46">
      <c r="A10" s="22">
        <v>1</v>
      </c>
      <c r="B10" s="22" t="s">
        <v>49</v>
      </c>
      <c r="C10" s="22" t="s">
        <v>50</v>
      </c>
      <c r="D10" s="23" t="s">
        <v>51</v>
      </c>
      <c r="E10" s="22" t="s">
        <v>52</v>
      </c>
      <c r="F10" s="22" t="s">
        <v>50</v>
      </c>
      <c r="G10" s="22">
        <v>1</v>
      </c>
      <c r="H10" s="22">
        <v>495.88</v>
      </c>
      <c r="I10" s="22">
        <v>1999</v>
      </c>
      <c r="J10" s="22">
        <v>1</v>
      </c>
      <c r="K10" s="22"/>
      <c r="L10" s="22"/>
      <c r="M10" s="22"/>
      <c r="N10" s="22"/>
      <c r="O10" s="22"/>
      <c r="P10" s="22"/>
      <c r="Q10" s="22"/>
      <c r="R10" s="41">
        <v>585</v>
      </c>
      <c r="S10" s="41">
        <v>2600</v>
      </c>
      <c r="T10" s="22" t="s">
        <v>53</v>
      </c>
      <c r="U10" s="22" t="s">
        <v>54</v>
      </c>
      <c r="V10" s="22" t="s">
        <v>55</v>
      </c>
      <c r="W10" s="22" t="s">
        <v>56</v>
      </c>
      <c r="X10" s="22" t="s">
        <v>57</v>
      </c>
      <c r="Y10" s="22">
        <f>Z10+AE10+AG10+AH10+AI10</f>
        <v>495.88</v>
      </c>
      <c r="Z10" s="22">
        <f>SUM(AA10:AC10)</f>
        <v>495.88</v>
      </c>
      <c r="AA10" s="22">
        <v>495.88</v>
      </c>
      <c r="AB10" s="22"/>
      <c r="AC10" s="22"/>
      <c r="AD10" s="22"/>
      <c r="AE10" s="22"/>
      <c r="AF10" s="22"/>
      <c r="AG10" s="22"/>
      <c r="AH10" s="22"/>
      <c r="AI10" s="22"/>
      <c r="AJ10" s="22"/>
      <c r="AK10" s="22"/>
      <c r="AL10" s="22"/>
      <c r="AM10" s="23" t="s">
        <v>58</v>
      </c>
      <c r="AN10" s="23" t="s">
        <v>59</v>
      </c>
      <c r="AO10" s="22"/>
      <c r="AP10" s="3"/>
      <c r="AQ10" s="3"/>
      <c r="AR10" s="3"/>
      <c r="AS10" s="3"/>
      <c r="AT10" s="12"/>
    </row>
    <row r="11" s="2" customFormat="1" ht="169" customHeight="1" spans="1:46">
      <c r="A11" s="22">
        <v>2</v>
      </c>
      <c r="B11" s="22" t="s">
        <v>60</v>
      </c>
      <c r="C11" s="22" t="s">
        <v>50</v>
      </c>
      <c r="D11" s="23" t="s">
        <v>61</v>
      </c>
      <c r="E11" s="22" t="s">
        <v>52</v>
      </c>
      <c r="F11" s="22" t="s">
        <v>50</v>
      </c>
      <c r="G11" s="22">
        <v>1</v>
      </c>
      <c r="H11" s="22">
        <v>540.68</v>
      </c>
      <c r="I11" s="22">
        <v>2154</v>
      </c>
      <c r="J11" s="22">
        <v>1</v>
      </c>
      <c r="K11" s="22"/>
      <c r="L11" s="22"/>
      <c r="M11" s="22"/>
      <c r="N11" s="22"/>
      <c r="O11" s="22"/>
      <c r="P11" s="22"/>
      <c r="Q11" s="22"/>
      <c r="R11" s="22">
        <v>300</v>
      </c>
      <c r="S11" s="22">
        <v>1500</v>
      </c>
      <c r="T11" s="22" t="s">
        <v>53</v>
      </c>
      <c r="U11" s="22" t="s">
        <v>54</v>
      </c>
      <c r="V11" s="22" t="s">
        <v>55</v>
      </c>
      <c r="W11" s="22" t="s">
        <v>56</v>
      </c>
      <c r="X11" s="22" t="s">
        <v>57</v>
      </c>
      <c r="Y11" s="22">
        <f>Z11+AE11+AG11+AH11+AI11</f>
        <v>540.68</v>
      </c>
      <c r="Z11" s="22">
        <f>SUM(AA11:AC11)</f>
        <v>540.68</v>
      </c>
      <c r="AA11" s="22">
        <v>540.68</v>
      </c>
      <c r="AB11" s="22"/>
      <c r="AC11" s="22"/>
      <c r="AD11" s="22"/>
      <c r="AE11" s="22"/>
      <c r="AF11" s="22"/>
      <c r="AG11" s="22"/>
      <c r="AH11" s="22"/>
      <c r="AI11" s="22"/>
      <c r="AJ11" s="22"/>
      <c r="AK11" s="22"/>
      <c r="AL11" s="22"/>
      <c r="AM11" s="23" t="s">
        <v>62</v>
      </c>
      <c r="AN11" s="23" t="s">
        <v>63</v>
      </c>
      <c r="AO11" s="22"/>
      <c r="AP11" s="3"/>
      <c r="AQ11" s="3"/>
      <c r="AR11" s="3"/>
      <c r="AS11" s="3"/>
      <c r="AT11" s="12"/>
    </row>
    <row r="12" s="2" customFormat="1" ht="234" customHeight="1" spans="1:46">
      <c r="A12" s="22">
        <v>3</v>
      </c>
      <c r="B12" s="22" t="s">
        <v>64</v>
      </c>
      <c r="C12" s="22" t="s">
        <v>50</v>
      </c>
      <c r="D12" s="23" t="s">
        <v>65</v>
      </c>
      <c r="E12" s="22" t="s">
        <v>52</v>
      </c>
      <c r="F12" s="22" t="s">
        <v>50</v>
      </c>
      <c r="G12" s="22">
        <v>1</v>
      </c>
      <c r="H12" s="22">
        <v>1092.21</v>
      </c>
      <c r="I12" s="22">
        <v>7481</v>
      </c>
      <c r="J12" s="22">
        <v>1</v>
      </c>
      <c r="K12" s="22"/>
      <c r="L12" s="22"/>
      <c r="M12" s="22"/>
      <c r="N12" s="22"/>
      <c r="O12" s="22"/>
      <c r="P12" s="22"/>
      <c r="Q12" s="22"/>
      <c r="R12" s="22">
        <v>434</v>
      </c>
      <c r="S12" s="22">
        <v>2213</v>
      </c>
      <c r="T12" s="42" t="s">
        <v>66</v>
      </c>
      <c r="U12" s="22" t="s">
        <v>67</v>
      </c>
      <c r="V12" s="22" t="s">
        <v>55</v>
      </c>
      <c r="W12" s="22" t="s">
        <v>56</v>
      </c>
      <c r="X12" s="22" t="s">
        <v>57</v>
      </c>
      <c r="Y12" s="22">
        <v>1092.21</v>
      </c>
      <c r="Z12" s="22">
        <f>AA12</f>
        <v>1092.21</v>
      </c>
      <c r="AA12" s="22">
        <v>1092.21</v>
      </c>
      <c r="AB12" s="22"/>
      <c r="AC12" s="22"/>
      <c r="AD12" s="22"/>
      <c r="AE12" s="22"/>
      <c r="AF12" s="22"/>
      <c r="AG12" s="22"/>
      <c r="AH12" s="22"/>
      <c r="AI12" s="22"/>
      <c r="AJ12" s="22"/>
      <c r="AK12" s="22"/>
      <c r="AL12" s="22"/>
      <c r="AM12" s="23" t="s">
        <v>62</v>
      </c>
      <c r="AN12" s="23" t="s">
        <v>63</v>
      </c>
      <c r="AO12" s="22"/>
      <c r="AP12" s="3"/>
      <c r="AQ12" s="3"/>
      <c r="AR12" s="3"/>
      <c r="AS12" s="3"/>
      <c r="AT12" s="3"/>
    </row>
    <row r="13" s="2" customFormat="1" ht="218" customHeight="1" spans="1:46">
      <c r="A13" s="22">
        <v>4</v>
      </c>
      <c r="B13" s="22" t="s">
        <v>68</v>
      </c>
      <c r="C13" s="22" t="s">
        <v>50</v>
      </c>
      <c r="D13" s="23" t="s">
        <v>69</v>
      </c>
      <c r="E13" s="22" t="s">
        <v>52</v>
      </c>
      <c r="F13" s="22" t="s">
        <v>50</v>
      </c>
      <c r="G13" s="22">
        <v>1</v>
      </c>
      <c r="H13" s="22">
        <v>1158.42</v>
      </c>
      <c r="I13" s="22">
        <v>7654</v>
      </c>
      <c r="J13" s="22">
        <v>1</v>
      </c>
      <c r="K13" s="22"/>
      <c r="L13" s="22"/>
      <c r="M13" s="22"/>
      <c r="N13" s="22"/>
      <c r="O13" s="22"/>
      <c r="P13" s="22"/>
      <c r="Q13" s="22"/>
      <c r="R13" s="22">
        <v>381</v>
      </c>
      <c r="S13" s="22">
        <v>1943</v>
      </c>
      <c r="T13" s="42" t="s">
        <v>66</v>
      </c>
      <c r="U13" s="22" t="s">
        <v>67</v>
      </c>
      <c r="V13" s="22" t="s">
        <v>55</v>
      </c>
      <c r="W13" s="22" t="s">
        <v>56</v>
      </c>
      <c r="X13" s="22" t="s">
        <v>57</v>
      </c>
      <c r="Y13" s="22">
        <f>H13</f>
        <v>1158.42</v>
      </c>
      <c r="Z13" s="22">
        <v>1158.42</v>
      </c>
      <c r="AA13" s="22">
        <v>1158.42</v>
      </c>
      <c r="AB13" s="22"/>
      <c r="AC13" s="22"/>
      <c r="AD13" s="22"/>
      <c r="AE13" s="22"/>
      <c r="AF13" s="22"/>
      <c r="AG13" s="22"/>
      <c r="AH13" s="22"/>
      <c r="AI13" s="22"/>
      <c r="AJ13" s="22"/>
      <c r="AK13" s="22"/>
      <c r="AL13" s="22"/>
      <c r="AM13" s="23" t="s">
        <v>62</v>
      </c>
      <c r="AN13" s="23" t="s">
        <v>63</v>
      </c>
      <c r="AO13" s="22"/>
      <c r="AP13" s="3"/>
      <c r="AQ13" s="3"/>
      <c r="AR13" s="3"/>
      <c r="AS13" s="3"/>
      <c r="AT13" s="3"/>
    </row>
    <row r="14" s="2" customFormat="1" ht="253" customHeight="1" spans="1:46">
      <c r="A14" s="22">
        <v>5</v>
      </c>
      <c r="B14" s="22" t="s">
        <v>70</v>
      </c>
      <c r="C14" s="22" t="s">
        <v>50</v>
      </c>
      <c r="D14" s="23" t="s">
        <v>71</v>
      </c>
      <c r="E14" s="22" t="s">
        <v>52</v>
      </c>
      <c r="F14" s="22" t="s">
        <v>50</v>
      </c>
      <c r="G14" s="22">
        <v>1</v>
      </c>
      <c r="H14" s="22">
        <v>513.95</v>
      </c>
      <c r="I14" s="22">
        <v>3159</v>
      </c>
      <c r="J14" s="22">
        <v>1</v>
      </c>
      <c r="K14" s="22"/>
      <c r="L14" s="22"/>
      <c r="M14" s="22"/>
      <c r="N14" s="22"/>
      <c r="O14" s="22"/>
      <c r="P14" s="22"/>
      <c r="Q14" s="22"/>
      <c r="R14" s="22">
        <v>933</v>
      </c>
      <c r="S14" s="22">
        <v>4758</v>
      </c>
      <c r="T14" s="42" t="s">
        <v>66</v>
      </c>
      <c r="U14" s="22" t="s">
        <v>67</v>
      </c>
      <c r="V14" s="22" t="s">
        <v>55</v>
      </c>
      <c r="W14" s="22" t="s">
        <v>56</v>
      </c>
      <c r="X14" s="22" t="s">
        <v>57</v>
      </c>
      <c r="Y14" s="22">
        <f>H14</f>
        <v>513.95</v>
      </c>
      <c r="Z14" s="22">
        <v>513.95</v>
      </c>
      <c r="AA14" s="22">
        <v>513.95</v>
      </c>
      <c r="AB14" s="22"/>
      <c r="AC14" s="22"/>
      <c r="AD14" s="22"/>
      <c r="AE14" s="22"/>
      <c r="AF14" s="22"/>
      <c r="AG14" s="22"/>
      <c r="AH14" s="22"/>
      <c r="AI14" s="22"/>
      <c r="AJ14" s="22"/>
      <c r="AK14" s="22"/>
      <c r="AL14" s="22"/>
      <c r="AM14" s="23" t="s">
        <v>62</v>
      </c>
      <c r="AN14" s="23" t="s">
        <v>63</v>
      </c>
      <c r="AO14" s="22"/>
      <c r="AP14" s="3"/>
      <c r="AQ14" s="3"/>
      <c r="AR14" s="3"/>
      <c r="AS14" s="3"/>
      <c r="AT14" s="3"/>
    </row>
    <row r="15" s="3" customFormat="1" ht="151" customHeight="1" spans="1:41">
      <c r="A15" s="22">
        <v>6</v>
      </c>
      <c r="B15" s="24" t="s">
        <v>72</v>
      </c>
      <c r="C15" s="22" t="s">
        <v>50</v>
      </c>
      <c r="D15" s="24" t="s">
        <v>73</v>
      </c>
      <c r="E15" s="22" t="s">
        <v>52</v>
      </c>
      <c r="F15" s="22" t="s">
        <v>50</v>
      </c>
      <c r="G15" s="24">
        <v>1</v>
      </c>
      <c r="H15" s="24">
        <v>240.18</v>
      </c>
      <c r="I15" s="24">
        <v>7.876</v>
      </c>
      <c r="J15" s="24">
        <v>1</v>
      </c>
      <c r="K15" s="24"/>
      <c r="L15" s="24"/>
      <c r="M15" s="24"/>
      <c r="N15" s="24"/>
      <c r="O15" s="24"/>
      <c r="P15" s="24"/>
      <c r="Q15" s="24"/>
      <c r="R15" s="43">
        <v>1200</v>
      </c>
      <c r="S15" s="43">
        <v>5500</v>
      </c>
      <c r="T15" s="24" t="s">
        <v>74</v>
      </c>
      <c r="U15" s="24" t="s">
        <v>75</v>
      </c>
      <c r="V15" s="24" t="s">
        <v>55</v>
      </c>
      <c r="W15" s="24" t="s">
        <v>56</v>
      </c>
      <c r="X15" s="24" t="s">
        <v>57</v>
      </c>
      <c r="Y15" s="24">
        <v>240.18</v>
      </c>
      <c r="Z15" s="24"/>
      <c r="AA15" s="24"/>
      <c r="AB15" s="24"/>
      <c r="AC15" s="24"/>
      <c r="AD15" s="24"/>
      <c r="AE15" s="24">
        <v>240.18</v>
      </c>
      <c r="AF15" s="24"/>
      <c r="AG15" s="24"/>
      <c r="AH15" s="24"/>
      <c r="AI15" s="24"/>
      <c r="AJ15" s="24"/>
      <c r="AK15" s="24"/>
      <c r="AL15" s="24"/>
      <c r="AM15" s="23" t="s">
        <v>76</v>
      </c>
      <c r="AN15" s="23" t="s">
        <v>77</v>
      </c>
      <c r="AO15" s="24"/>
    </row>
    <row r="16" s="2" customFormat="1" ht="188" customHeight="1" spans="1:46">
      <c r="A16" s="22">
        <v>7</v>
      </c>
      <c r="B16" s="22" t="s">
        <v>78</v>
      </c>
      <c r="C16" s="22" t="s">
        <v>50</v>
      </c>
      <c r="D16" s="23" t="s">
        <v>79</v>
      </c>
      <c r="E16" s="22" t="s">
        <v>52</v>
      </c>
      <c r="F16" s="22" t="s">
        <v>50</v>
      </c>
      <c r="G16" s="22">
        <v>1</v>
      </c>
      <c r="H16" s="22">
        <v>94</v>
      </c>
      <c r="I16" s="22">
        <v>260</v>
      </c>
      <c r="J16" s="22">
        <v>1</v>
      </c>
      <c r="K16" s="22"/>
      <c r="L16" s="22"/>
      <c r="M16" s="22"/>
      <c r="N16" s="22"/>
      <c r="O16" s="22"/>
      <c r="P16" s="22"/>
      <c r="Q16" s="22"/>
      <c r="R16" s="22">
        <v>105</v>
      </c>
      <c r="S16" s="22">
        <v>356</v>
      </c>
      <c r="T16" s="22" t="s">
        <v>80</v>
      </c>
      <c r="U16" s="22" t="s">
        <v>81</v>
      </c>
      <c r="V16" s="22" t="s">
        <v>55</v>
      </c>
      <c r="W16" s="22" t="s">
        <v>56</v>
      </c>
      <c r="X16" s="22" t="s">
        <v>57</v>
      </c>
      <c r="Y16" s="22">
        <f>H16</f>
        <v>94</v>
      </c>
      <c r="Z16" s="22">
        <v>94</v>
      </c>
      <c r="AA16" s="22">
        <v>94</v>
      </c>
      <c r="AB16" s="22"/>
      <c r="AC16" s="22"/>
      <c r="AD16" s="22"/>
      <c r="AE16" s="22"/>
      <c r="AF16" s="22"/>
      <c r="AG16" s="22"/>
      <c r="AH16" s="22"/>
      <c r="AI16" s="22"/>
      <c r="AJ16" s="22"/>
      <c r="AK16" s="22"/>
      <c r="AL16" s="22"/>
      <c r="AM16" s="23" t="s">
        <v>62</v>
      </c>
      <c r="AN16" s="23" t="s">
        <v>63</v>
      </c>
      <c r="AO16" s="22" t="s">
        <v>82</v>
      </c>
      <c r="AP16" s="3"/>
      <c r="AQ16" s="3"/>
      <c r="AR16" s="3"/>
      <c r="AS16" s="3"/>
      <c r="AT16" s="3"/>
    </row>
    <row r="17" s="4" customFormat="1" ht="39.95" customHeight="1" spans="1:46">
      <c r="A17" s="21" t="s">
        <v>83</v>
      </c>
      <c r="B17" s="21"/>
      <c r="C17" s="21"/>
      <c r="D17" s="25"/>
      <c r="E17" s="25"/>
      <c r="F17" s="25"/>
      <c r="G17" s="22">
        <f>SUM(G18:G24)</f>
        <v>7</v>
      </c>
      <c r="H17" s="22">
        <f>SUM(H18:H24)</f>
        <v>2509.1</v>
      </c>
      <c r="I17" s="22">
        <f t="shared" ref="I17:X17" si="10">SUM(I18:I24)</f>
        <v>2129</v>
      </c>
      <c r="J17" s="22">
        <f t="shared" si="10"/>
        <v>7</v>
      </c>
      <c r="K17" s="22">
        <f t="shared" si="10"/>
        <v>0</v>
      </c>
      <c r="L17" s="22">
        <f t="shared" si="10"/>
        <v>0</v>
      </c>
      <c r="M17" s="22">
        <f t="shared" si="10"/>
        <v>0</v>
      </c>
      <c r="N17" s="22">
        <f t="shared" si="10"/>
        <v>0</v>
      </c>
      <c r="O17" s="22">
        <f t="shared" si="10"/>
        <v>0</v>
      </c>
      <c r="P17" s="22">
        <f t="shared" si="10"/>
        <v>0</v>
      </c>
      <c r="Q17" s="22">
        <f t="shared" si="10"/>
        <v>0</v>
      </c>
      <c r="R17" s="22">
        <f t="shared" si="10"/>
        <v>2142</v>
      </c>
      <c r="S17" s="22">
        <f t="shared" si="10"/>
        <v>7724</v>
      </c>
      <c r="T17" s="22"/>
      <c r="U17" s="22"/>
      <c r="V17" s="22"/>
      <c r="W17" s="22"/>
      <c r="X17" s="22"/>
      <c r="Y17" s="22">
        <f t="shared" ref="Y17:AI17" si="11">SUM(Y18:Y24)</f>
        <v>2509.1</v>
      </c>
      <c r="Z17" s="22">
        <f t="shared" si="11"/>
        <v>2267.1</v>
      </c>
      <c r="AA17" s="22">
        <f t="shared" si="11"/>
        <v>2267.1</v>
      </c>
      <c r="AB17" s="22">
        <f t="shared" si="11"/>
        <v>0</v>
      </c>
      <c r="AC17" s="22">
        <f t="shared" si="11"/>
        <v>0</v>
      </c>
      <c r="AD17" s="22">
        <f t="shared" si="11"/>
        <v>0</v>
      </c>
      <c r="AE17" s="22">
        <f t="shared" si="11"/>
        <v>210</v>
      </c>
      <c r="AF17" s="22">
        <f t="shared" si="11"/>
        <v>0</v>
      </c>
      <c r="AG17" s="22">
        <f t="shared" si="11"/>
        <v>0</v>
      </c>
      <c r="AH17" s="22">
        <f t="shared" si="11"/>
        <v>0</v>
      </c>
      <c r="AI17" s="22">
        <f t="shared" si="11"/>
        <v>32</v>
      </c>
      <c r="AJ17" s="22">
        <f>SUM(AJ18:AJ21)</f>
        <v>0</v>
      </c>
      <c r="AK17" s="22">
        <f>SUM(AK18:AK21)</f>
        <v>0</v>
      </c>
      <c r="AL17" s="22"/>
      <c r="AM17" s="23"/>
      <c r="AN17" s="23"/>
      <c r="AO17" s="22"/>
      <c r="AP17" s="52"/>
      <c r="AQ17" s="52"/>
      <c r="AR17" s="52"/>
      <c r="AS17" s="52"/>
      <c r="AT17" s="53"/>
    </row>
    <row r="18" s="2" customFormat="1" ht="162" customHeight="1" spans="1:46">
      <c r="A18" s="22">
        <v>8</v>
      </c>
      <c r="B18" s="22" t="s">
        <v>84</v>
      </c>
      <c r="C18" s="22" t="s">
        <v>50</v>
      </c>
      <c r="D18" s="23" t="s">
        <v>85</v>
      </c>
      <c r="E18" s="22" t="s">
        <v>86</v>
      </c>
      <c r="F18" s="22" t="s">
        <v>87</v>
      </c>
      <c r="G18" s="22">
        <v>1</v>
      </c>
      <c r="H18" s="22">
        <v>2000</v>
      </c>
      <c r="I18" s="22"/>
      <c r="J18" s="22">
        <v>1</v>
      </c>
      <c r="K18" s="22"/>
      <c r="L18" s="22"/>
      <c r="M18" s="22"/>
      <c r="N18" s="22"/>
      <c r="O18" s="22"/>
      <c r="P18" s="22"/>
      <c r="Q18" s="22"/>
      <c r="R18" s="22">
        <v>200</v>
      </c>
      <c r="S18" s="22">
        <v>200</v>
      </c>
      <c r="T18" s="22" t="s">
        <v>88</v>
      </c>
      <c r="U18" s="22" t="s">
        <v>89</v>
      </c>
      <c r="V18" s="22" t="s">
        <v>90</v>
      </c>
      <c r="W18" s="22" t="s">
        <v>91</v>
      </c>
      <c r="X18" s="22" t="s">
        <v>57</v>
      </c>
      <c r="Y18" s="22">
        <f>Z18+AE18+AF18+AG18+AH18+AI18+AK18</f>
        <v>2000</v>
      </c>
      <c r="Z18" s="22">
        <f>SUM(AA18:AD18)</f>
        <v>2000</v>
      </c>
      <c r="AA18" s="22">
        <v>2000</v>
      </c>
      <c r="AB18" s="22"/>
      <c r="AC18" s="22"/>
      <c r="AD18" s="22"/>
      <c r="AE18" s="22"/>
      <c r="AF18" s="22"/>
      <c r="AG18" s="22"/>
      <c r="AH18" s="22"/>
      <c r="AI18" s="22"/>
      <c r="AJ18" s="22"/>
      <c r="AK18" s="22"/>
      <c r="AL18" s="22"/>
      <c r="AM18" s="23" t="s">
        <v>92</v>
      </c>
      <c r="AN18" s="23" t="s">
        <v>93</v>
      </c>
      <c r="AO18" s="22"/>
      <c r="AP18" s="3"/>
      <c r="AQ18" s="3"/>
      <c r="AR18" s="3"/>
      <c r="AS18" s="3"/>
      <c r="AT18" s="12"/>
    </row>
    <row r="19" s="5" customFormat="1" ht="171" customHeight="1" spans="1:45">
      <c r="A19" s="22">
        <v>9</v>
      </c>
      <c r="B19" s="22" t="s">
        <v>94</v>
      </c>
      <c r="C19" s="22" t="s">
        <v>50</v>
      </c>
      <c r="D19" s="23" t="s">
        <v>95</v>
      </c>
      <c r="E19" s="22" t="s">
        <v>96</v>
      </c>
      <c r="F19" s="22" t="s">
        <v>50</v>
      </c>
      <c r="G19" s="22">
        <v>1</v>
      </c>
      <c r="H19" s="22">
        <v>190</v>
      </c>
      <c r="I19" s="22">
        <v>88</v>
      </c>
      <c r="J19" s="22">
        <v>1</v>
      </c>
      <c r="K19" s="22"/>
      <c r="L19" s="22"/>
      <c r="M19" s="22"/>
      <c r="N19" s="22"/>
      <c r="O19" s="22"/>
      <c r="P19" s="22"/>
      <c r="Q19" s="22"/>
      <c r="R19" s="22">
        <v>984</v>
      </c>
      <c r="S19" s="22">
        <v>4047</v>
      </c>
      <c r="T19" s="22" t="s">
        <v>80</v>
      </c>
      <c r="U19" s="22" t="s">
        <v>81</v>
      </c>
      <c r="V19" s="22" t="s">
        <v>55</v>
      </c>
      <c r="W19" s="33" t="s">
        <v>56</v>
      </c>
      <c r="X19" s="33" t="s">
        <v>57</v>
      </c>
      <c r="Y19" s="22">
        <f>Z19+AE19+AF19+AG19+AH19+AI19+AK19</f>
        <v>190</v>
      </c>
      <c r="Z19" s="22">
        <f>SUM(AA19:AD19)</f>
        <v>190</v>
      </c>
      <c r="AA19" s="22">
        <v>190</v>
      </c>
      <c r="AB19" s="22"/>
      <c r="AC19" s="22"/>
      <c r="AD19" s="22"/>
      <c r="AE19" s="22"/>
      <c r="AF19" s="22"/>
      <c r="AG19" s="22"/>
      <c r="AH19" s="22"/>
      <c r="AI19" s="22"/>
      <c r="AJ19" s="22"/>
      <c r="AK19" s="22"/>
      <c r="AL19" s="22"/>
      <c r="AM19" s="23" t="s">
        <v>97</v>
      </c>
      <c r="AN19" s="23" t="s">
        <v>98</v>
      </c>
      <c r="AO19" s="22"/>
      <c r="AP19" s="54"/>
      <c r="AQ19" s="54"/>
      <c r="AR19" s="54"/>
      <c r="AS19" s="54"/>
    </row>
    <row r="20" s="2" customFormat="1" ht="132" customHeight="1" spans="1:46">
      <c r="A20" s="22">
        <v>10</v>
      </c>
      <c r="B20" s="22" t="s">
        <v>99</v>
      </c>
      <c r="C20" s="22" t="s">
        <v>50</v>
      </c>
      <c r="D20" s="23" t="s">
        <v>100</v>
      </c>
      <c r="E20" s="22" t="s">
        <v>96</v>
      </c>
      <c r="F20" s="22" t="s">
        <v>50</v>
      </c>
      <c r="G20" s="22">
        <v>1</v>
      </c>
      <c r="H20" s="22">
        <v>70</v>
      </c>
      <c r="I20" s="22">
        <v>32</v>
      </c>
      <c r="J20" s="22">
        <v>1</v>
      </c>
      <c r="K20" s="22"/>
      <c r="L20" s="22"/>
      <c r="M20" s="22"/>
      <c r="N20" s="22"/>
      <c r="O20" s="22"/>
      <c r="P20" s="22"/>
      <c r="Q20" s="22"/>
      <c r="R20" s="22">
        <v>138</v>
      </c>
      <c r="S20" s="22">
        <v>610</v>
      </c>
      <c r="T20" s="22" t="s">
        <v>74</v>
      </c>
      <c r="U20" s="22" t="s">
        <v>75</v>
      </c>
      <c r="V20" s="22" t="s">
        <v>55</v>
      </c>
      <c r="W20" s="33" t="s">
        <v>56</v>
      </c>
      <c r="X20" s="33" t="s">
        <v>57</v>
      </c>
      <c r="Y20" s="22">
        <f>Z20+AE20+AF20+AG20+AH20+AI20+AK20</f>
        <v>70</v>
      </c>
      <c r="Z20" s="22">
        <f>SUM(AA20:AD20)</f>
        <v>0</v>
      </c>
      <c r="AA20" s="22"/>
      <c r="AB20" s="22"/>
      <c r="AC20" s="22"/>
      <c r="AD20" s="22"/>
      <c r="AE20" s="22">
        <v>70</v>
      </c>
      <c r="AF20" s="22"/>
      <c r="AG20" s="22"/>
      <c r="AH20" s="22"/>
      <c r="AI20" s="22"/>
      <c r="AJ20" s="22"/>
      <c r="AK20" s="22"/>
      <c r="AL20" s="22"/>
      <c r="AM20" s="23" t="s">
        <v>101</v>
      </c>
      <c r="AN20" s="23" t="s">
        <v>102</v>
      </c>
      <c r="AO20" s="22"/>
      <c r="AP20" s="3"/>
      <c r="AQ20" s="3"/>
      <c r="AR20" s="3"/>
      <c r="AS20" s="3"/>
      <c r="AT20" s="12"/>
    </row>
    <row r="21" s="6" customFormat="1" ht="86.1" customHeight="1" spans="1:46">
      <c r="A21" s="22">
        <v>11</v>
      </c>
      <c r="B21" s="22" t="s">
        <v>103</v>
      </c>
      <c r="C21" s="22" t="s">
        <v>50</v>
      </c>
      <c r="D21" s="23" t="s">
        <v>104</v>
      </c>
      <c r="E21" s="22" t="s">
        <v>52</v>
      </c>
      <c r="F21" s="22" t="s">
        <v>50</v>
      </c>
      <c r="G21" s="22">
        <v>1</v>
      </c>
      <c r="H21" s="22">
        <v>70</v>
      </c>
      <c r="I21" s="22">
        <v>2000</v>
      </c>
      <c r="J21" s="22">
        <v>1</v>
      </c>
      <c r="K21" s="22"/>
      <c r="L21" s="22"/>
      <c r="M21" s="22"/>
      <c r="N21" s="22"/>
      <c r="O21" s="22"/>
      <c r="P21" s="22"/>
      <c r="Q21" s="22"/>
      <c r="R21" s="22">
        <v>350</v>
      </c>
      <c r="S21" s="22">
        <v>1400</v>
      </c>
      <c r="T21" s="22" t="s">
        <v>74</v>
      </c>
      <c r="U21" s="22" t="s">
        <v>75</v>
      </c>
      <c r="V21" s="22" t="s">
        <v>55</v>
      </c>
      <c r="W21" s="33" t="s">
        <v>56</v>
      </c>
      <c r="X21" s="33" t="s">
        <v>57</v>
      </c>
      <c r="Y21" s="22">
        <f>Z21+AE21+AF21+AG21+AH21+AI21+AK21</f>
        <v>70</v>
      </c>
      <c r="Z21" s="22">
        <f>SUM(AA21:AD21)</f>
        <v>0</v>
      </c>
      <c r="AA21" s="22"/>
      <c r="AB21" s="22"/>
      <c r="AC21" s="22"/>
      <c r="AD21" s="22"/>
      <c r="AE21" s="22">
        <v>70</v>
      </c>
      <c r="AF21" s="22"/>
      <c r="AG21" s="22"/>
      <c r="AH21" s="22"/>
      <c r="AI21" s="22"/>
      <c r="AJ21" s="22"/>
      <c r="AK21" s="22"/>
      <c r="AL21" s="22"/>
      <c r="AM21" s="23" t="s">
        <v>105</v>
      </c>
      <c r="AN21" s="23" t="s">
        <v>93</v>
      </c>
      <c r="AO21" s="22"/>
      <c r="AP21" s="9"/>
      <c r="AQ21" s="9"/>
      <c r="AR21" s="9"/>
      <c r="AS21" s="9"/>
      <c r="AT21" s="55"/>
    </row>
    <row r="22" s="6" customFormat="1" ht="86.1" customHeight="1" spans="1:46">
      <c r="A22" s="22">
        <v>12</v>
      </c>
      <c r="B22" s="22" t="s">
        <v>106</v>
      </c>
      <c r="C22" s="26" t="s">
        <v>50</v>
      </c>
      <c r="D22" s="23" t="s">
        <v>107</v>
      </c>
      <c r="E22" s="22" t="s">
        <v>52</v>
      </c>
      <c r="F22" s="22" t="s">
        <v>50</v>
      </c>
      <c r="G22" s="22">
        <v>1</v>
      </c>
      <c r="H22" s="22">
        <v>102</v>
      </c>
      <c r="I22" s="22">
        <v>3</v>
      </c>
      <c r="J22" s="22">
        <v>1</v>
      </c>
      <c r="K22" s="22"/>
      <c r="L22" s="22"/>
      <c r="M22" s="22"/>
      <c r="N22" s="22"/>
      <c r="O22" s="22"/>
      <c r="P22" s="22"/>
      <c r="Q22" s="22"/>
      <c r="R22" s="33">
        <v>170</v>
      </c>
      <c r="S22" s="22">
        <v>867</v>
      </c>
      <c r="T22" s="22" t="s">
        <v>66</v>
      </c>
      <c r="U22" s="22" t="s">
        <v>67</v>
      </c>
      <c r="V22" s="22" t="s">
        <v>55</v>
      </c>
      <c r="W22" s="33" t="s">
        <v>56</v>
      </c>
      <c r="X22" s="33" t="s">
        <v>57</v>
      </c>
      <c r="Y22" s="22">
        <v>102</v>
      </c>
      <c r="Z22" s="22"/>
      <c r="AA22" s="22"/>
      <c r="AB22" s="22"/>
      <c r="AC22" s="22"/>
      <c r="AD22" s="22"/>
      <c r="AE22" s="22">
        <v>70</v>
      </c>
      <c r="AF22" s="22"/>
      <c r="AG22" s="22"/>
      <c r="AH22" s="22"/>
      <c r="AI22" s="22">
        <v>32</v>
      </c>
      <c r="AJ22" s="22"/>
      <c r="AK22" s="22"/>
      <c r="AL22" s="22"/>
      <c r="AM22" s="23" t="s">
        <v>108</v>
      </c>
      <c r="AN22" s="23" t="s">
        <v>109</v>
      </c>
      <c r="AO22" s="22"/>
      <c r="AP22" s="9"/>
      <c r="AQ22" s="9"/>
      <c r="AR22" s="9"/>
      <c r="AS22" s="9"/>
      <c r="AT22" s="55"/>
    </row>
    <row r="23" s="2" customFormat="1" ht="123.95" customHeight="1" spans="1:46">
      <c r="A23" s="22">
        <v>13</v>
      </c>
      <c r="B23" s="22" t="s">
        <v>110</v>
      </c>
      <c r="C23" s="22" t="s">
        <v>50</v>
      </c>
      <c r="D23" s="23" t="s">
        <v>111</v>
      </c>
      <c r="E23" s="22" t="s">
        <v>52</v>
      </c>
      <c r="F23" s="22" t="s">
        <v>50</v>
      </c>
      <c r="G23" s="22">
        <v>1</v>
      </c>
      <c r="H23" s="22">
        <v>17.1</v>
      </c>
      <c r="I23" s="22">
        <v>5</v>
      </c>
      <c r="J23" s="22">
        <v>1</v>
      </c>
      <c r="K23" s="22"/>
      <c r="L23" s="22"/>
      <c r="M23" s="22"/>
      <c r="N23" s="22"/>
      <c r="O23" s="22"/>
      <c r="P23" s="22"/>
      <c r="Q23" s="22"/>
      <c r="R23" s="22">
        <v>100</v>
      </c>
      <c r="S23" s="22">
        <v>400</v>
      </c>
      <c r="T23" s="22" t="s">
        <v>112</v>
      </c>
      <c r="U23" s="22" t="s">
        <v>113</v>
      </c>
      <c r="V23" s="22" t="s">
        <v>55</v>
      </c>
      <c r="W23" s="33" t="s">
        <v>56</v>
      </c>
      <c r="X23" s="33" t="s">
        <v>57</v>
      </c>
      <c r="Y23" s="22">
        <f>Z23+AE23+AF23+AG23+AH23+AI23+AK23</f>
        <v>17.1</v>
      </c>
      <c r="Z23" s="22">
        <f>SUM(AA23:AD23)</f>
        <v>17.1</v>
      </c>
      <c r="AA23" s="22">
        <v>17.1</v>
      </c>
      <c r="AB23" s="22"/>
      <c r="AC23" s="22"/>
      <c r="AD23" s="22"/>
      <c r="AE23" s="22"/>
      <c r="AF23" s="22"/>
      <c r="AG23" s="22"/>
      <c r="AH23" s="22"/>
      <c r="AI23" s="22"/>
      <c r="AJ23" s="22"/>
      <c r="AK23" s="22"/>
      <c r="AL23" s="22"/>
      <c r="AM23" s="23" t="s">
        <v>114</v>
      </c>
      <c r="AN23" s="23" t="s">
        <v>115</v>
      </c>
      <c r="AO23" s="22"/>
      <c r="AP23" s="3"/>
      <c r="AQ23" s="3"/>
      <c r="AR23" s="3"/>
      <c r="AS23" s="3"/>
      <c r="AT23" s="12"/>
    </row>
    <row r="24" s="2" customFormat="1" ht="123.95" customHeight="1" spans="1:46">
      <c r="A24" s="22">
        <v>14</v>
      </c>
      <c r="B24" s="22" t="s">
        <v>116</v>
      </c>
      <c r="C24" s="22" t="s">
        <v>50</v>
      </c>
      <c r="D24" s="23" t="s">
        <v>117</v>
      </c>
      <c r="E24" s="22" t="s">
        <v>52</v>
      </c>
      <c r="F24" s="22" t="s">
        <v>50</v>
      </c>
      <c r="G24" s="22">
        <v>1</v>
      </c>
      <c r="H24" s="22">
        <v>60</v>
      </c>
      <c r="I24" s="22">
        <v>1</v>
      </c>
      <c r="J24" s="22">
        <v>1</v>
      </c>
      <c r="K24" s="22"/>
      <c r="L24" s="22"/>
      <c r="M24" s="22"/>
      <c r="N24" s="22"/>
      <c r="O24" s="22"/>
      <c r="P24" s="22"/>
      <c r="Q24" s="22"/>
      <c r="R24" s="22">
        <v>200</v>
      </c>
      <c r="S24" s="22">
        <v>200</v>
      </c>
      <c r="T24" s="22" t="s">
        <v>88</v>
      </c>
      <c r="U24" s="22" t="s">
        <v>89</v>
      </c>
      <c r="V24" s="22" t="s">
        <v>90</v>
      </c>
      <c r="W24" s="22" t="s">
        <v>91</v>
      </c>
      <c r="X24" s="22" t="s">
        <v>57</v>
      </c>
      <c r="Y24" s="22">
        <f>Z24+AE24+AF24+AG24+AH24+AI24+AK24</f>
        <v>60</v>
      </c>
      <c r="Z24" s="22">
        <f>SUM(AA24:AD24)</f>
        <v>60</v>
      </c>
      <c r="AA24" s="22">
        <v>60</v>
      </c>
      <c r="AB24" s="22"/>
      <c r="AC24" s="22"/>
      <c r="AD24" s="22"/>
      <c r="AE24" s="22"/>
      <c r="AF24" s="22"/>
      <c r="AG24" s="22"/>
      <c r="AH24" s="22"/>
      <c r="AI24" s="22"/>
      <c r="AJ24" s="22"/>
      <c r="AK24" s="22"/>
      <c r="AL24" s="22"/>
      <c r="AM24" s="23" t="s">
        <v>118</v>
      </c>
      <c r="AN24" s="23" t="s">
        <v>119</v>
      </c>
      <c r="AO24" s="22"/>
      <c r="AP24" s="3"/>
      <c r="AQ24" s="3"/>
      <c r="AR24" s="3"/>
      <c r="AS24" s="3"/>
      <c r="AT24" s="12"/>
    </row>
    <row r="25" s="2" customFormat="1" ht="39.95" customHeight="1" spans="1:46">
      <c r="A25" s="21" t="s">
        <v>120</v>
      </c>
      <c r="B25" s="21"/>
      <c r="C25" s="21"/>
      <c r="D25" s="25"/>
      <c r="E25" s="25"/>
      <c r="F25" s="25"/>
      <c r="G25" s="22">
        <f>G26+G33</f>
        <v>10</v>
      </c>
      <c r="H25" s="22">
        <f>H26+H33</f>
        <v>1939.5</v>
      </c>
      <c r="I25" s="22">
        <f t="shared" ref="I25:S25" si="12">I26+I33</f>
        <v>102738.575</v>
      </c>
      <c r="J25" s="22">
        <f t="shared" si="12"/>
        <v>10</v>
      </c>
      <c r="K25" s="22">
        <f t="shared" si="12"/>
        <v>0</v>
      </c>
      <c r="L25" s="22">
        <f t="shared" si="12"/>
        <v>0</v>
      </c>
      <c r="M25" s="22">
        <f t="shared" si="12"/>
        <v>0</v>
      </c>
      <c r="N25" s="22">
        <f t="shared" si="12"/>
        <v>0</v>
      </c>
      <c r="O25" s="22">
        <f t="shared" si="12"/>
        <v>0</v>
      </c>
      <c r="P25" s="22">
        <f t="shared" si="12"/>
        <v>0</v>
      </c>
      <c r="Q25" s="22">
        <f t="shared" si="12"/>
        <v>0</v>
      </c>
      <c r="R25" s="22">
        <f t="shared" si="12"/>
        <v>11167</v>
      </c>
      <c r="S25" s="22">
        <f t="shared" si="12"/>
        <v>46754</v>
      </c>
      <c r="T25" s="22"/>
      <c r="U25" s="22"/>
      <c r="V25" s="22"/>
      <c r="W25" s="22"/>
      <c r="X25" s="22"/>
      <c r="Y25" s="22">
        <f>Y26+Y33</f>
        <v>1939.5</v>
      </c>
      <c r="Z25" s="22">
        <f t="shared" ref="Z25:AK25" si="13">Z26+Z33</f>
        <v>1939.5</v>
      </c>
      <c r="AA25" s="22">
        <f t="shared" si="13"/>
        <v>1939.5</v>
      </c>
      <c r="AB25" s="22">
        <f t="shared" si="13"/>
        <v>0</v>
      </c>
      <c r="AC25" s="22">
        <f t="shared" si="13"/>
        <v>0</v>
      </c>
      <c r="AD25" s="22">
        <f t="shared" si="13"/>
        <v>0</v>
      </c>
      <c r="AE25" s="22">
        <f t="shared" si="13"/>
        <v>0</v>
      </c>
      <c r="AF25" s="22">
        <f t="shared" si="13"/>
        <v>0</v>
      </c>
      <c r="AG25" s="22">
        <f t="shared" si="13"/>
        <v>0</v>
      </c>
      <c r="AH25" s="22">
        <f t="shared" si="13"/>
        <v>0</v>
      </c>
      <c r="AI25" s="22">
        <f t="shared" si="13"/>
        <v>0</v>
      </c>
      <c r="AJ25" s="22">
        <f t="shared" si="13"/>
        <v>0</v>
      </c>
      <c r="AK25" s="22">
        <f t="shared" si="13"/>
        <v>0</v>
      </c>
      <c r="AL25" s="22"/>
      <c r="AM25" s="23"/>
      <c r="AN25" s="23"/>
      <c r="AO25" s="22"/>
      <c r="AP25" s="3"/>
      <c r="AQ25" s="3"/>
      <c r="AR25" s="3"/>
      <c r="AS25" s="3"/>
      <c r="AT25" s="12"/>
    </row>
    <row r="26" s="2" customFormat="1" ht="39.95" customHeight="1" spans="1:46">
      <c r="A26" s="21" t="s">
        <v>121</v>
      </c>
      <c r="B26" s="21"/>
      <c r="C26" s="21"/>
      <c r="D26" s="25"/>
      <c r="E26" s="25"/>
      <c r="F26" s="25"/>
      <c r="G26" s="22">
        <f>SUM(G27:G32)</f>
        <v>6</v>
      </c>
      <c r="H26" s="22">
        <f>SUM(H27:H32)</f>
        <v>1091.5</v>
      </c>
      <c r="I26" s="22">
        <f t="shared" ref="I26:X26" si="14">SUM(I27:I29)</f>
        <v>27.575</v>
      </c>
      <c r="J26" s="22">
        <f>SUM(J27:J32)</f>
        <v>6</v>
      </c>
      <c r="K26" s="22">
        <f t="shared" si="14"/>
        <v>0</v>
      </c>
      <c r="L26" s="22">
        <f t="shared" si="14"/>
        <v>0</v>
      </c>
      <c r="M26" s="22">
        <f t="shared" si="14"/>
        <v>0</v>
      </c>
      <c r="N26" s="22">
        <f t="shared" si="14"/>
        <v>0</v>
      </c>
      <c r="O26" s="22">
        <f t="shared" si="14"/>
        <v>0</v>
      </c>
      <c r="P26" s="22">
        <f t="shared" si="14"/>
        <v>0</v>
      </c>
      <c r="Q26" s="22">
        <f t="shared" si="14"/>
        <v>0</v>
      </c>
      <c r="R26" s="22">
        <f t="shared" si="14"/>
        <v>783</v>
      </c>
      <c r="S26" s="22">
        <f t="shared" si="14"/>
        <v>3850</v>
      </c>
      <c r="T26" s="22"/>
      <c r="U26" s="22"/>
      <c r="V26" s="22"/>
      <c r="W26" s="22"/>
      <c r="X26" s="22"/>
      <c r="Y26" s="22">
        <f>SUM(Y27:Y32)</f>
        <v>1091.5</v>
      </c>
      <c r="Z26" s="22">
        <f t="shared" ref="Z26:AK26" si="15">SUM(Z27:Z32)</f>
        <v>1091.5</v>
      </c>
      <c r="AA26" s="22">
        <f t="shared" si="15"/>
        <v>1091.5</v>
      </c>
      <c r="AB26" s="22">
        <f t="shared" si="15"/>
        <v>0</v>
      </c>
      <c r="AC26" s="22">
        <f t="shared" si="15"/>
        <v>0</v>
      </c>
      <c r="AD26" s="22">
        <f t="shared" si="15"/>
        <v>0</v>
      </c>
      <c r="AE26" s="22">
        <f t="shared" si="15"/>
        <v>0</v>
      </c>
      <c r="AF26" s="22">
        <f t="shared" si="15"/>
        <v>0</v>
      </c>
      <c r="AG26" s="22">
        <f t="shared" si="15"/>
        <v>0</v>
      </c>
      <c r="AH26" s="22">
        <f t="shared" si="15"/>
        <v>0</v>
      </c>
      <c r="AI26" s="22">
        <f t="shared" si="15"/>
        <v>0</v>
      </c>
      <c r="AJ26" s="22">
        <f t="shared" si="15"/>
        <v>0</v>
      </c>
      <c r="AK26" s="22">
        <f t="shared" si="15"/>
        <v>0</v>
      </c>
      <c r="AL26" s="22"/>
      <c r="AM26" s="22">
        <f>SUM(AM27:AM29)</f>
        <v>0</v>
      </c>
      <c r="AN26" s="22">
        <f>SUM(AN27:AN29)</f>
        <v>0</v>
      </c>
      <c r="AO26" s="22">
        <f>SUM(AO27:AO29)</f>
        <v>0</v>
      </c>
      <c r="AP26" s="3"/>
      <c r="AQ26" s="3"/>
      <c r="AR26" s="3"/>
      <c r="AS26" s="3"/>
      <c r="AT26" s="12"/>
    </row>
    <row r="27" s="7" customFormat="1" ht="124.5" customHeight="1" spans="1:46">
      <c r="A27" s="22">
        <v>15</v>
      </c>
      <c r="B27" s="22" t="s">
        <v>122</v>
      </c>
      <c r="C27" s="22" t="s">
        <v>50</v>
      </c>
      <c r="D27" s="27" t="s">
        <v>123</v>
      </c>
      <c r="E27" s="22" t="s">
        <v>52</v>
      </c>
      <c r="F27" s="22" t="s">
        <v>50</v>
      </c>
      <c r="G27" s="28">
        <v>1</v>
      </c>
      <c r="H27" s="22">
        <v>290</v>
      </c>
      <c r="I27" s="22">
        <v>6</v>
      </c>
      <c r="J27" s="22">
        <v>1</v>
      </c>
      <c r="K27" s="22"/>
      <c r="L27" s="22"/>
      <c r="M27" s="22"/>
      <c r="N27" s="22"/>
      <c r="O27" s="22"/>
      <c r="P27" s="22"/>
      <c r="Q27" s="22"/>
      <c r="R27" s="22">
        <v>407</v>
      </c>
      <c r="S27" s="22">
        <v>1831</v>
      </c>
      <c r="T27" s="22" t="s">
        <v>66</v>
      </c>
      <c r="U27" s="22" t="s">
        <v>67</v>
      </c>
      <c r="V27" s="22" t="s">
        <v>55</v>
      </c>
      <c r="W27" s="22" t="s">
        <v>56</v>
      </c>
      <c r="X27" s="22" t="s">
        <v>57</v>
      </c>
      <c r="Y27" s="22">
        <f>Z27+AE27+AF27+AG27+AH27+AI27+AK27</f>
        <v>290</v>
      </c>
      <c r="Z27" s="22">
        <f>SUM(AA27:AD27)</f>
        <v>290</v>
      </c>
      <c r="AA27" s="22">
        <v>290</v>
      </c>
      <c r="AB27" s="22"/>
      <c r="AC27" s="22"/>
      <c r="AD27" s="22"/>
      <c r="AE27" s="22"/>
      <c r="AF27" s="22"/>
      <c r="AG27" s="22"/>
      <c r="AH27" s="22"/>
      <c r="AI27" s="22"/>
      <c r="AJ27" s="22"/>
      <c r="AK27" s="22"/>
      <c r="AL27" s="22"/>
      <c r="AM27" s="23" t="s">
        <v>124</v>
      </c>
      <c r="AN27" s="23" t="s">
        <v>125</v>
      </c>
      <c r="AO27" s="22"/>
      <c r="AP27" s="54"/>
      <c r="AQ27" s="54"/>
      <c r="AR27" s="54"/>
      <c r="AS27" s="54"/>
      <c r="AT27" s="54" t="s">
        <v>126</v>
      </c>
    </row>
    <row r="28" s="7" customFormat="1" ht="124.5" customHeight="1" spans="1:46">
      <c r="A28" s="22">
        <v>16</v>
      </c>
      <c r="B28" s="22" t="s">
        <v>127</v>
      </c>
      <c r="C28" s="22" t="s">
        <v>50</v>
      </c>
      <c r="D28" s="27" t="s">
        <v>128</v>
      </c>
      <c r="E28" s="22" t="s">
        <v>52</v>
      </c>
      <c r="F28" s="22" t="s">
        <v>50</v>
      </c>
      <c r="G28" s="28">
        <v>1</v>
      </c>
      <c r="H28" s="22">
        <v>151.5</v>
      </c>
      <c r="I28" s="22">
        <v>1.575</v>
      </c>
      <c r="J28" s="22">
        <v>1</v>
      </c>
      <c r="K28" s="22"/>
      <c r="L28" s="22"/>
      <c r="M28" s="22"/>
      <c r="N28" s="22"/>
      <c r="O28" s="22"/>
      <c r="P28" s="22"/>
      <c r="Q28" s="22"/>
      <c r="R28" s="22">
        <v>25</v>
      </c>
      <c r="S28" s="22">
        <v>100</v>
      </c>
      <c r="T28" s="22" t="s">
        <v>112</v>
      </c>
      <c r="U28" s="22" t="s">
        <v>113</v>
      </c>
      <c r="V28" s="22" t="s">
        <v>55</v>
      </c>
      <c r="W28" s="22" t="s">
        <v>56</v>
      </c>
      <c r="X28" s="22" t="s">
        <v>57</v>
      </c>
      <c r="Y28" s="22">
        <f>Z28+AE28+AF28+AG28+AH28+AI28+AK28</f>
        <v>151.5</v>
      </c>
      <c r="Z28" s="22">
        <f>SUM(AA28:AD28)</f>
        <v>151.5</v>
      </c>
      <c r="AA28" s="22">
        <v>151.5</v>
      </c>
      <c r="AB28" s="22"/>
      <c r="AC28" s="22"/>
      <c r="AD28" s="22"/>
      <c r="AE28" s="22"/>
      <c r="AF28" s="22"/>
      <c r="AG28" s="22"/>
      <c r="AH28" s="22"/>
      <c r="AI28" s="22"/>
      <c r="AJ28" s="22"/>
      <c r="AK28" s="22"/>
      <c r="AL28" s="22"/>
      <c r="AM28" s="23" t="s">
        <v>129</v>
      </c>
      <c r="AN28" s="23" t="s">
        <v>130</v>
      </c>
      <c r="AO28" s="22"/>
      <c r="AP28" s="54"/>
      <c r="AQ28" s="54"/>
      <c r="AR28" s="54"/>
      <c r="AS28" s="54"/>
      <c r="AT28" s="11"/>
    </row>
    <row r="29" s="2" customFormat="1" ht="124.5" customHeight="1" spans="1:46">
      <c r="A29" s="22">
        <v>17</v>
      </c>
      <c r="B29" s="22" t="s">
        <v>131</v>
      </c>
      <c r="C29" s="22" t="s">
        <v>50</v>
      </c>
      <c r="D29" s="27" t="s">
        <v>132</v>
      </c>
      <c r="E29" s="22" t="s">
        <v>52</v>
      </c>
      <c r="F29" s="22" t="s">
        <v>50</v>
      </c>
      <c r="G29" s="28">
        <v>1</v>
      </c>
      <c r="H29" s="22">
        <v>200</v>
      </c>
      <c r="I29" s="22">
        <v>20</v>
      </c>
      <c r="J29" s="22">
        <v>1</v>
      </c>
      <c r="K29" s="22"/>
      <c r="L29" s="22"/>
      <c r="M29" s="22"/>
      <c r="N29" s="22"/>
      <c r="O29" s="22"/>
      <c r="P29" s="22"/>
      <c r="Q29" s="22"/>
      <c r="R29" s="22">
        <v>351</v>
      </c>
      <c r="S29" s="22">
        <v>1919</v>
      </c>
      <c r="T29" s="22" t="s">
        <v>133</v>
      </c>
      <c r="U29" s="22" t="s">
        <v>134</v>
      </c>
      <c r="V29" s="22" t="s">
        <v>55</v>
      </c>
      <c r="W29" s="22" t="s">
        <v>56</v>
      </c>
      <c r="X29" s="22" t="s">
        <v>57</v>
      </c>
      <c r="Y29" s="22">
        <f>Z29+AE29+AF29+AG29+AH29+AI29+AK29</f>
        <v>200</v>
      </c>
      <c r="Z29" s="22">
        <f>SUM(AA29:AD29)</f>
        <v>200</v>
      </c>
      <c r="AA29" s="22">
        <v>200</v>
      </c>
      <c r="AB29" s="22"/>
      <c r="AC29" s="22"/>
      <c r="AD29" s="22"/>
      <c r="AE29" s="46"/>
      <c r="AF29" s="46"/>
      <c r="AG29" s="46"/>
      <c r="AH29" s="22"/>
      <c r="AI29" s="22"/>
      <c r="AJ29" s="22"/>
      <c r="AK29" s="22"/>
      <c r="AL29" s="22"/>
      <c r="AM29" s="23" t="s">
        <v>135</v>
      </c>
      <c r="AN29" s="23" t="s">
        <v>125</v>
      </c>
      <c r="AO29" s="22"/>
      <c r="AP29" s="3"/>
      <c r="AQ29" s="3"/>
      <c r="AR29" s="3"/>
      <c r="AS29" s="3"/>
      <c r="AT29" s="12"/>
    </row>
    <row r="30" s="2" customFormat="1" ht="124.5" customHeight="1" spans="1:46">
      <c r="A30" s="22">
        <v>18</v>
      </c>
      <c r="B30" s="22" t="s">
        <v>136</v>
      </c>
      <c r="C30" s="22" t="s">
        <v>50</v>
      </c>
      <c r="D30" s="27" t="s">
        <v>137</v>
      </c>
      <c r="E30" s="22" t="s">
        <v>52</v>
      </c>
      <c r="F30" s="22" t="s">
        <v>50</v>
      </c>
      <c r="G30" s="28">
        <v>1</v>
      </c>
      <c r="H30" s="22">
        <v>150</v>
      </c>
      <c r="I30" s="22">
        <v>2</v>
      </c>
      <c r="J30" s="22">
        <v>1</v>
      </c>
      <c r="K30" s="22"/>
      <c r="L30" s="22"/>
      <c r="M30" s="22"/>
      <c r="N30" s="22"/>
      <c r="O30" s="22"/>
      <c r="P30" s="22"/>
      <c r="Q30" s="22"/>
      <c r="R30" s="22">
        <v>100</v>
      </c>
      <c r="S30" s="22">
        <v>400</v>
      </c>
      <c r="T30" s="22" t="s">
        <v>138</v>
      </c>
      <c r="U30" s="22" t="s">
        <v>139</v>
      </c>
      <c r="V30" s="22" t="s">
        <v>138</v>
      </c>
      <c r="W30" s="22" t="s">
        <v>139</v>
      </c>
      <c r="X30" s="22" t="s">
        <v>140</v>
      </c>
      <c r="Y30" s="22">
        <f>H30</f>
        <v>150</v>
      </c>
      <c r="Z30" s="22">
        <v>150</v>
      </c>
      <c r="AA30" s="22">
        <v>150</v>
      </c>
      <c r="AB30" s="22"/>
      <c r="AC30" s="22"/>
      <c r="AD30" s="22"/>
      <c r="AE30" s="46"/>
      <c r="AF30" s="46"/>
      <c r="AG30" s="46"/>
      <c r="AH30" s="22"/>
      <c r="AI30" s="22"/>
      <c r="AJ30" s="22"/>
      <c r="AK30" s="22"/>
      <c r="AL30" s="22"/>
      <c r="AM30" s="23" t="s">
        <v>141</v>
      </c>
      <c r="AN30" s="23" t="s">
        <v>142</v>
      </c>
      <c r="AO30" s="22"/>
      <c r="AP30" s="3"/>
      <c r="AQ30" s="3"/>
      <c r="AR30" s="3"/>
      <c r="AS30" s="3"/>
      <c r="AT30" s="12"/>
    </row>
    <row r="31" s="2" customFormat="1" ht="124.5" customHeight="1" spans="1:46">
      <c r="A31" s="22">
        <v>19</v>
      </c>
      <c r="B31" s="22" t="s">
        <v>143</v>
      </c>
      <c r="C31" s="22" t="s">
        <v>50</v>
      </c>
      <c r="D31" s="27" t="s">
        <v>144</v>
      </c>
      <c r="E31" s="22" t="s">
        <v>52</v>
      </c>
      <c r="F31" s="22" t="s">
        <v>50</v>
      </c>
      <c r="G31" s="28">
        <v>1</v>
      </c>
      <c r="H31" s="22">
        <v>150</v>
      </c>
      <c r="I31" s="22">
        <v>100</v>
      </c>
      <c r="J31" s="22">
        <v>1</v>
      </c>
      <c r="K31" s="22"/>
      <c r="L31" s="22"/>
      <c r="M31" s="22"/>
      <c r="N31" s="22"/>
      <c r="O31" s="22"/>
      <c r="P31" s="22"/>
      <c r="Q31" s="22"/>
      <c r="R31" s="22">
        <v>200</v>
      </c>
      <c r="S31" s="22">
        <v>800</v>
      </c>
      <c r="T31" s="22" t="s">
        <v>74</v>
      </c>
      <c r="U31" s="22" t="s">
        <v>75</v>
      </c>
      <c r="V31" s="22" t="s">
        <v>138</v>
      </c>
      <c r="W31" s="22" t="s">
        <v>139</v>
      </c>
      <c r="X31" s="22" t="s">
        <v>140</v>
      </c>
      <c r="Y31" s="22">
        <f>H31</f>
        <v>150</v>
      </c>
      <c r="Z31" s="22">
        <v>150</v>
      </c>
      <c r="AA31" s="22">
        <v>150</v>
      </c>
      <c r="AB31" s="22"/>
      <c r="AC31" s="22"/>
      <c r="AD31" s="22"/>
      <c r="AE31" s="46"/>
      <c r="AF31" s="46"/>
      <c r="AG31" s="46"/>
      <c r="AH31" s="22"/>
      <c r="AI31" s="22"/>
      <c r="AJ31" s="22"/>
      <c r="AK31" s="22"/>
      <c r="AL31" s="22"/>
      <c r="AM31" s="22" t="s">
        <v>145</v>
      </c>
      <c r="AN31" s="23" t="s">
        <v>146</v>
      </c>
      <c r="AO31" s="22"/>
      <c r="AP31" s="3"/>
      <c r="AQ31" s="3"/>
      <c r="AR31" s="3"/>
      <c r="AS31" s="3"/>
      <c r="AT31" s="12"/>
    </row>
    <row r="32" s="2" customFormat="1" ht="124.5" customHeight="1" spans="1:46">
      <c r="A32" s="22">
        <v>20</v>
      </c>
      <c r="B32" s="22" t="s">
        <v>147</v>
      </c>
      <c r="C32" s="22" t="s">
        <v>50</v>
      </c>
      <c r="D32" s="27" t="s">
        <v>148</v>
      </c>
      <c r="E32" s="22" t="s">
        <v>52</v>
      </c>
      <c r="F32" s="22" t="s">
        <v>50</v>
      </c>
      <c r="G32" s="28">
        <v>1</v>
      </c>
      <c r="H32" s="22">
        <v>150</v>
      </c>
      <c r="I32" s="22">
        <v>100</v>
      </c>
      <c r="J32" s="22">
        <v>1</v>
      </c>
      <c r="K32" s="22"/>
      <c r="L32" s="22"/>
      <c r="M32" s="22"/>
      <c r="N32" s="22"/>
      <c r="O32" s="22"/>
      <c r="P32" s="22"/>
      <c r="Q32" s="22"/>
      <c r="R32" s="22">
        <v>100</v>
      </c>
      <c r="S32" s="22">
        <v>500</v>
      </c>
      <c r="T32" s="22" t="s">
        <v>149</v>
      </c>
      <c r="U32" s="22" t="s">
        <v>150</v>
      </c>
      <c r="V32" s="22" t="s">
        <v>138</v>
      </c>
      <c r="W32" s="22" t="s">
        <v>139</v>
      </c>
      <c r="X32" s="22" t="s">
        <v>140</v>
      </c>
      <c r="Y32" s="22">
        <f>H32</f>
        <v>150</v>
      </c>
      <c r="Z32" s="22">
        <v>150</v>
      </c>
      <c r="AA32" s="22">
        <v>150</v>
      </c>
      <c r="AB32" s="22"/>
      <c r="AC32" s="22"/>
      <c r="AD32" s="22"/>
      <c r="AE32" s="46"/>
      <c r="AF32" s="46"/>
      <c r="AG32" s="46"/>
      <c r="AH32" s="22"/>
      <c r="AI32" s="22"/>
      <c r="AJ32" s="22"/>
      <c r="AK32" s="22"/>
      <c r="AL32" s="22"/>
      <c r="AM32" s="22" t="s">
        <v>151</v>
      </c>
      <c r="AN32" s="23" t="s">
        <v>146</v>
      </c>
      <c r="AO32" s="22"/>
      <c r="AP32" s="3"/>
      <c r="AQ32" s="3"/>
      <c r="AR32" s="3"/>
      <c r="AS32" s="3"/>
      <c r="AT32" s="12"/>
    </row>
    <row r="33" s="2" customFormat="1" ht="39.95" customHeight="1" spans="1:46">
      <c r="A33" s="21" t="s">
        <v>152</v>
      </c>
      <c r="B33" s="21"/>
      <c r="C33" s="21"/>
      <c r="D33" s="25"/>
      <c r="E33" s="25"/>
      <c r="F33" s="25"/>
      <c r="G33" s="22">
        <f>SUM(G34:G37)</f>
        <v>4</v>
      </c>
      <c r="H33" s="22">
        <f>SUM(H34:H37)</f>
        <v>848</v>
      </c>
      <c r="I33" s="22">
        <f t="shared" ref="I33:S33" si="16">SUM(I34:I37)</f>
        <v>102711</v>
      </c>
      <c r="J33" s="22">
        <f t="shared" si="16"/>
        <v>4</v>
      </c>
      <c r="K33" s="22">
        <f t="shared" si="16"/>
        <v>0</v>
      </c>
      <c r="L33" s="22">
        <f t="shared" si="16"/>
        <v>0</v>
      </c>
      <c r="M33" s="22">
        <f t="shared" si="16"/>
        <v>0</v>
      </c>
      <c r="N33" s="22">
        <f t="shared" si="16"/>
        <v>0</v>
      </c>
      <c r="O33" s="22">
        <f t="shared" si="16"/>
        <v>0</v>
      </c>
      <c r="P33" s="22">
        <f t="shared" si="16"/>
        <v>0</v>
      </c>
      <c r="Q33" s="22">
        <f t="shared" si="16"/>
        <v>0</v>
      </c>
      <c r="R33" s="22">
        <f t="shared" si="16"/>
        <v>10384</v>
      </c>
      <c r="S33" s="22">
        <f t="shared" si="16"/>
        <v>42904</v>
      </c>
      <c r="T33" s="22"/>
      <c r="U33" s="22"/>
      <c r="V33" s="22"/>
      <c r="W33" s="22"/>
      <c r="X33" s="22"/>
      <c r="Y33" s="22">
        <f>SUM(Y34:Y37)</f>
        <v>848</v>
      </c>
      <c r="Z33" s="22">
        <f t="shared" ref="Z33:AK33" si="17">SUM(Z34:Z37)</f>
        <v>848</v>
      </c>
      <c r="AA33" s="22">
        <f t="shared" si="17"/>
        <v>848</v>
      </c>
      <c r="AB33" s="22">
        <f t="shared" si="17"/>
        <v>0</v>
      </c>
      <c r="AC33" s="22">
        <f t="shared" si="17"/>
        <v>0</v>
      </c>
      <c r="AD33" s="22">
        <f t="shared" si="17"/>
        <v>0</v>
      </c>
      <c r="AE33" s="22">
        <f t="shared" si="17"/>
        <v>0</v>
      </c>
      <c r="AF33" s="22">
        <f t="shared" si="17"/>
        <v>0</v>
      </c>
      <c r="AG33" s="22">
        <f t="shared" si="17"/>
        <v>0</v>
      </c>
      <c r="AH33" s="22">
        <f t="shared" si="17"/>
        <v>0</v>
      </c>
      <c r="AI33" s="22">
        <f t="shared" si="17"/>
        <v>0</v>
      </c>
      <c r="AJ33" s="22">
        <f t="shared" si="17"/>
        <v>0</v>
      </c>
      <c r="AK33" s="22">
        <f t="shared" si="17"/>
        <v>0</v>
      </c>
      <c r="AL33" s="22"/>
      <c r="AM33" s="23"/>
      <c r="AN33" s="23"/>
      <c r="AO33" s="22"/>
      <c r="AP33" s="3"/>
      <c r="AQ33" s="3"/>
      <c r="AR33" s="3"/>
      <c r="AS33" s="3"/>
      <c r="AT33" s="12"/>
    </row>
    <row r="34" s="4" customFormat="1" ht="116.1" customHeight="1" spans="1:46">
      <c r="A34" s="22">
        <v>21</v>
      </c>
      <c r="B34" s="22" t="s">
        <v>153</v>
      </c>
      <c r="C34" s="22" t="s">
        <v>50</v>
      </c>
      <c r="D34" s="29" t="s">
        <v>154</v>
      </c>
      <c r="E34" s="22" t="s">
        <v>52</v>
      </c>
      <c r="F34" s="22" t="s">
        <v>50</v>
      </c>
      <c r="G34" s="30">
        <v>1</v>
      </c>
      <c r="H34" s="31">
        <v>150</v>
      </c>
      <c r="I34" s="31">
        <v>3</v>
      </c>
      <c r="J34" s="31">
        <v>1</v>
      </c>
      <c r="K34" s="31"/>
      <c r="L34" s="31"/>
      <c r="M34" s="31"/>
      <c r="N34" s="31"/>
      <c r="O34" s="31"/>
      <c r="P34" s="31"/>
      <c r="Q34" s="31"/>
      <c r="R34" s="33">
        <v>4500</v>
      </c>
      <c r="S34" s="33">
        <v>18000</v>
      </c>
      <c r="T34" s="22" t="s">
        <v>138</v>
      </c>
      <c r="U34" s="22" t="s">
        <v>139</v>
      </c>
      <c r="V34" s="22" t="s">
        <v>138</v>
      </c>
      <c r="W34" s="22" t="s">
        <v>139</v>
      </c>
      <c r="X34" s="22" t="s">
        <v>140</v>
      </c>
      <c r="Y34" s="22">
        <f>Z34+AE34+AF34+AG34+AH34+AI34+AK34</f>
        <v>150</v>
      </c>
      <c r="Z34" s="22">
        <f>SUM(AA34:AD34)</f>
        <v>150</v>
      </c>
      <c r="AA34" s="22">
        <v>150</v>
      </c>
      <c r="AB34" s="22"/>
      <c r="AC34" s="22"/>
      <c r="AD34" s="22"/>
      <c r="AE34" s="22"/>
      <c r="AF34" s="22"/>
      <c r="AG34" s="22"/>
      <c r="AH34" s="22"/>
      <c r="AI34" s="22"/>
      <c r="AJ34" s="22"/>
      <c r="AK34" s="22"/>
      <c r="AL34" s="22"/>
      <c r="AM34" s="23" t="s">
        <v>155</v>
      </c>
      <c r="AN34" s="23" t="s">
        <v>156</v>
      </c>
      <c r="AO34" s="22"/>
      <c r="AP34" s="52"/>
      <c r="AQ34" s="52"/>
      <c r="AR34" s="52"/>
      <c r="AS34" s="52"/>
      <c r="AT34" s="53"/>
    </row>
    <row r="35" s="2" customFormat="1" ht="135.95" customHeight="1" spans="1:46">
      <c r="A35" s="22">
        <v>22</v>
      </c>
      <c r="B35" s="22" t="s">
        <v>157</v>
      </c>
      <c r="C35" s="22" t="s">
        <v>50</v>
      </c>
      <c r="D35" s="32" t="s">
        <v>158</v>
      </c>
      <c r="E35" s="22" t="s">
        <v>52</v>
      </c>
      <c r="F35" s="22" t="s">
        <v>50</v>
      </c>
      <c r="G35" s="33">
        <v>1</v>
      </c>
      <c r="H35" s="33">
        <v>398</v>
      </c>
      <c r="I35" s="33">
        <v>2706</v>
      </c>
      <c r="J35" s="33">
        <v>1</v>
      </c>
      <c r="K35" s="33"/>
      <c r="L35" s="33"/>
      <c r="M35" s="33"/>
      <c r="N35" s="33"/>
      <c r="O35" s="33"/>
      <c r="P35" s="33"/>
      <c r="Q35" s="33"/>
      <c r="R35" s="33">
        <v>1176</v>
      </c>
      <c r="S35" s="33">
        <v>5054</v>
      </c>
      <c r="T35" s="22" t="s">
        <v>53</v>
      </c>
      <c r="U35" s="22" t="s">
        <v>54</v>
      </c>
      <c r="V35" s="22" t="s">
        <v>138</v>
      </c>
      <c r="W35" s="22" t="s">
        <v>139</v>
      </c>
      <c r="X35" s="22" t="s">
        <v>140</v>
      </c>
      <c r="Y35" s="22">
        <f>Z35+AE35+AF35+AG35+AH35+AI35+AK35</f>
        <v>398</v>
      </c>
      <c r="Z35" s="22">
        <f>SUM(AA35:AD35)</f>
        <v>398</v>
      </c>
      <c r="AA35" s="22">
        <v>398</v>
      </c>
      <c r="AB35" s="22"/>
      <c r="AC35" s="22"/>
      <c r="AD35" s="22"/>
      <c r="AE35" s="22"/>
      <c r="AF35" s="22"/>
      <c r="AG35" s="22"/>
      <c r="AH35" s="22"/>
      <c r="AI35" s="22"/>
      <c r="AJ35" s="22"/>
      <c r="AK35" s="22"/>
      <c r="AL35" s="22"/>
      <c r="AM35" s="23" t="s">
        <v>159</v>
      </c>
      <c r="AN35" s="23" t="s">
        <v>156</v>
      </c>
      <c r="AO35" s="22"/>
      <c r="AP35" s="3"/>
      <c r="AQ35" s="3"/>
      <c r="AR35" s="3"/>
      <c r="AS35" s="3"/>
      <c r="AT35" s="12"/>
    </row>
    <row r="36" s="2" customFormat="1" ht="191" customHeight="1" spans="1:46">
      <c r="A36" s="22">
        <v>23</v>
      </c>
      <c r="B36" s="22" t="s">
        <v>160</v>
      </c>
      <c r="C36" s="22" t="s">
        <v>50</v>
      </c>
      <c r="D36" s="32" t="s">
        <v>161</v>
      </c>
      <c r="E36" s="22" t="s">
        <v>52</v>
      </c>
      <c r="F36" s="22" t="s">
        <v>50</v>
      </c>
      <c r="G36" s="33">
        <v>1</v>
      </c>
      <c r="H36" s="33">
        <v>260</v>
      </c>
      <c r="I36" s="33">
        <v>100000</v>
      </c>
      <c r="J36" s="33">
        <v>1</v>
      </c>
      <c r="K36" s="33"/>
      <c r="L36" s="33"/>
      <c r="M36" s="33"/>
      <c r="N36" s="33"/>
      <c r="O36" s="33"/>
      <c r="P36" s="33"/>
      <c r="Q36" s="33"/>
      <c r="R36" s="44">
        <v>1208</v>
      </c>
      <c r="S36" s="44">
        <v>5850</v>
      </c>
      <c r="T36" s="22" t="s">
        <v>138</v>
      </c>
      <c r="U36" s="22" t="s">
        <v>139</v>
      </c>
      <c r="V36" s="22" t="s">
        <v>138</v>
      </c>
      <c r="W36" s="22" t="s">
        <v>139</v>
      </c>
      <c r="X36" s="22" t="s">
        <v>140</v>
      </c>
      <c r="Y36" s="22">
        <f>Z36+AE36+AF36+AG36+AH36+AI36+AK36</f>
        <v>260</v>
      </c>
      <c r="Z36" s="22">
        <f>SUM(AA36:AD36)</f>
        <v>260</v>
      </c>
      <c r="AA36" s="22">
        <v>260</v>
      </c>
      <c r="AB36" s="22"/>
      <c r="AC36" s="22"/>
      <c r="AD36" s="22"/>
      <c r="AE36" s="22"/>
      <c r="AF36" s="22"/>
      <c r="AG36" s="22"/>
      <c r="AH36" s="22"/>
      <c r="AI36" s="22"/>
      <c r="AJ36" s="22"/>
      <c r="AK36" s="22"/>
      <c r="AL36" s="22"/>
      <c r="AM36" s="23" t="s">
        <v>162</v>
      </c>
      <c r="AN36" s="23" t="s">
        <v>163</v>
      </c>
      <c r="AO36" s="22"/>
      <c r="AP36" s="3"/>
      <c r="AQ36" s="3"/>
      <c r="AR36" s="3"/>
      <c r="AS36" s="3"/>
      <c r="AT36" s="12"/>
    </row>
    <row r="37" s="2" customFormat="1" ht="249" customHeight="1" spans="1:46">
      <c r="A37" s="22">
        <v>24</v>
      </c>
      <c r="B37" s="22" t="s">
        <v>164</v>
      </c>
      <c r="C37" s="22" t="s">
        <v>50</v>
      </c>
      <c r="D37" s="32" t="s">
        <v>165</v>
      </c>
      <c r="E37" s="22" t="s">
        <v>52</v>
      </c>
      <c r="F37" s="22" t="s">
        <v>50</v>
      </c>
      <c r="G37" s="33">
        <v>1</v>
      </c>
      <c r="H37" s="33">
        <v>40</v>
      </c>
      <c r="I37" s="33">
        <v>2</v>
      </c>
      <c r="J37" s="33">
        <v>1</v>
      </c>
      <c r="K37" s="33"/>
      <c r="L37" s="33"/>
      <c r="M37" s="33"/>
      <c r="N37" s="33"/>
      <c r="O37" s="33"/>
      <c r="P37" s="33"/>
      <c r="Q37" s="33"/>
      <c r="R37" s="33">
        <v>3500</v>
      </c>
      <c r="S37" s="33">
        <v>14000</v>
      </c>
      <c r="T37" s="22" t="s">
        <v>166</v>
      </c>
      <c r="U37" s="22" t="s">
        <v>167</v>
      </c>
      <c r="V37" s="22" t="s">
        <v>138</v>
      </c>
      <c r="W37" s="22" t="s">
        <v>139</v>
      </c>
      <c r="X37" s="22" t="s">
        <v>140</v>
      </c>
      <c r="Y37" s="22">
        <f>Z37+AE37+AF37+AG37+AH37+AI37+AK37</f>
        <v>40</v>
      </c>
      <c r="Z37" s="22">
        <f>SUM(AA37:AD37)</f>
        <v>40</v>
      </c>
      <c r="AA37" s="22">
        <v>40</v>
      </c>
      <c r="AB37" s="22"/>
      <c r="AC37" s="22"/>
      <c r="AD37" s="22"/>
      <c r="AE37" s="22"/>
      <c r="AF37" s="22"/>
      <c r="AG37" s="22"/>
      <c r="AH37" s="22"/>
      <c r="AI37" s="22"/>
      <c r="AJ37" s="22"/>
      <c r="AK37" s="22"/>
      <c r="AL37" s="22"/>
      <c r="AM37" s="23" t="s">
        <v>168</v>
      </c>
      <c r="AN37" s="23" t="s">
        <v>169</v>
      </c>
      <c r="AO37" s="22"/>
      <c r="AP37" s="3"/>
      <c r="AQ37" s="3"/>
      <c r="AR37" s="3"/>
      <c r="AS37" s="3"/>
      <c r="AT37" s="12"/>
    </row>
    <row r="38" s="2" customFormat="1" ht="39.95" customHeight="1" spans="1:46">
      <c r="A38" s="21" t="s">
        <v>170</v>
      </c>
      <c r="B38" s="21"/>
      <c r="C38" s="21"/>
      <c r="D38" s="25"/>
      <c r="E38" s="25"/>
      <c r="F38" s="25"/>
      <c r="G38" s="33">
        <f>G39</f>
        <v>5</v>
      </c>
      <c r="H38" s="33">
        <f>H39</f>
        <v>2428.98</v>
      </c>
      <c r="I38" s="33">
        <f t="shared" ref="I38:S38" si="18">I39</f>
        <v>5088.6</v>
      </c>
      <c r="J38" s="33">
        <f t="shared" si="18"/>
        <v>5</v>
      </c>
      <c r="K38" s="33">
        <f t="shared" si="18"/>
        <v>0</v>
      </c>
      <c r="L38" s="33">
        <f t="shared" si="18"/>
        <v>0</v>
      </c>
      <c r="M38" s="33">
        <f t="shared" si="18"/>
        <v>0</v>
      </c>
      <c r="N38" s="33">
        <f t="shared" si="18"/>
        <v>0</v>
      </c>
      <c r="O38" s="33">
        <f t="shared" si="18"/>
        <v>0</v>
      </c>
      <c r="P38" s="33">
        <f t="shared" si="18"/>
        <v>0</v>
      </c>
      <c r="Q38" s="33">
        <f t="shared" si="18"/>
        <v>0</v>
      </c>
      <c r="R38" s="33">
        <f t="shared" si="18"/>
        <v>3078</v>
      </c>
      <c r="S38" s="33">
        <f t="shared" si="18"/>
        <v>9880</v>
      </c>
      <c r="T38" s="22"/>
      <c r="U38" s="22"/>
      <c r="V38" s="22"/>
      <c r="W38" s="22"/>
      <c r="X38" s="22"/>
      <c r="Y38" s="22">
        <f>Y39</f>
        <v>2428.98</v>
      </c>
      <c r="Z38" s="22">
        <f t="shared" ref="Z38:AK38" si="19">Z39</f>
        <v>1648.98</v>
      </c>
      <c r="AA38" s="22">
        <f t="shared" si="19"/>
        <v>1648.98</v>
      </c>
      <c r="AB38" s="22">
        <f t="shared" si="19"/>
        <v>0</v>
      </c>
      <c r="AC38" s="22">
        <f t="shared" si="19"/>
        <v>0</v>
      </c>
      <c r="AD38" s="22">
        <f t="shared" si="19"/>
        <v>0</v>
      </c>
      <c r="AE38" s="22">
        <f t="shared" si="19"/>
        <v>184.02</v>
      </c>
      <c r="AF38" s="22">
        <f t="shared" si="19"/>
        <v>0</v>
      </c>
      <c r="AG38" s="22">
        <f t="shared" si="19"/>
        <v>0</v>
      </c>
      <c r="AH38" s="22">
        <f t="shared" si="19"/>
        <v>0</v>
      </c>
      <c r="AI38" s="22">
        <f t="shared" si="19"/>
        <v>595.98</v>
      </c>
      <c r="AJ38" s="22">
        <f t="shared" si="19"/>
        <v>0</v>
      </c>
      <c r="AK38" s="22">
        <f t="shared" si="19"/>
        <v>0</v>
      </c>
      <c r="AL38" s="22"/>
      <c r="AM38" s="23"/>
      <c r="AN38" s="23"/>
      <c r="AO38" s="22"/>
      <c r="AP38" s="3"/>
      <c r="AQ38" s="3"/>
      <c r="AR38" s="3"/>
      <c r="AS38" s="3"/>
      <c r="AT38" s="12"/>
    </row>
    <row r="39" s="2" customFormat="1" ht="39.95" customHeight="1" spans="1:46">
      <c r="A39" s="21" t="s">
        <v>171</v>
      </c>
      <c r="B39" s="21"/>
      <c r="C39" s="21"/>
      <c r="D39" s="25"/>
      <c r="E39" s="25"/>
      <c r="F39" s="25"/>
      <c r="G39" s="33">
        <f>SUM(G40:G44)</f>
        <v>5</v>
      </c>
      <c r="H39" s="33">
        <f>SUM(H40:H44)</f>
        <v>2428.98</v>
      </c>
      <c r="I39" s="33">
        <f t="shared" ref="I39:S39" si="20">SUM(I40:I44)</f>
        <v>5088.6</v>
      </c>
      <c r="J39" s="33">
        <f t="shared" si="20"/>
        <v>5</v>
      </c>
      <c r="K39" s="33">
        <f t="shared" si="20"/>
        <v>0</v>
      </c>
      <c r="L39" s="33">
        <f t="shared" si="20"/>
        <v>0</v>
      </c>
      <c r="M39" s="33">
        <f t="shared" si="20"/>
        <v>0</v>
      </c>
      <c r="N39" s="33">
        <f t="shared" si="20"/>
        <v>0</v>
      </c>
      <c r="O39" s="33">
        <f t="shared" si="20"/>
        <v>0</v>
      </c>
      <c r="P39" s="33">
        <f t="shared" si="20"/>
        <v>0</v>
      </c>
      <c r="Q39" s="33">
        <f t="shared" si="20"/>
        <v>0</v>
      </c>
      <c r="R39" s="33">
        <f t="shared" si="20"/>
        <v>3078</v>
      </c>
      <c r="S39" s="33">
        <f t="shared" si="20"/>
        <v>9880</v>
      </c>
      <c r="T39" s="22"/>
      <c r="U39" s="22"/>
      <c r="V39" s="22"/>
      <c r="W39" s="22"/>
      <c r="X39" s="22"/>
      <c r="Y39" s="22">
        <f>SUM(Y40:Y44)</f>
        <v>2428.98</v>
      </c>
      <c r="Z39" s="22">
        <f t="shared" ref="Z39:AK39" si="21">SUM(Z40:Z44)</f>
        <v>1648.98</v>
      </c>
      <c r="AA39" s="22">
        <f t="shared" si="21"/>
        <v>1648.98</v>
      </c>
      <c r="AB39" s="22">
        <f t="shared" si="21"/>
        <v>0</v>
      </c>
      <c r="AC39" s="22">
        <f t="shared" si="21"/>
        <v>0</v>
      </c>
      <c r="AD39" s="22">
        <f t="shared" si="21"/>
        <v>0</v>
      </c>
      <c r="AE39" s="22">
        <f t="shared" si="21"/>
        <v>184.02</v>
      </c>
      <c r="AF39" s="22">
        <f t="shared" si="21"/>
        <v>0</v>
      </c>
      <c r="AG39" s="22">
        <f t="shared" si="21"/>
        <v>0</v>
      </c>
      <c r="AH39" s="22">
        <f t="shared" si="21"/>
        <v>0</v>
      </c>
      <c r="AI39" s="22">
        <f t="shared" si="21"/>
        <v>595.98</v>
      </c>
      <c r="AJ39" s="22">
        <f t="shared" si="21"/>
        <v>0</v>
      </c>
      <c r="AK39" s="22">
        <f t="shared" si="21"/>
        <v>0</v>
      </c>
      <c r="AL39" s="22"/>
      <c r="AM39" s="23"/>
      <c r="AN39" s="23"/>
      <c r="AO39" s="22"/>
      <c r="AP39" s="3"/>
      <c r="AQ39" s="3"/>
      <c r="AR39" s="3"/>
      <c r="AS39" s="3"/>
      <c r="AT39" s="12"/>
    </row>
    <row r="40" s="8" customFormat="1" ht="138.95" customHeight="1" spans="1:46">
      <c r="A40" s="22">
        <v>25</v>
      </c>
      <c r="B40" s="22" t="s">
        <v>172</v>
      </c>
      <c r="C40" s="22" t="s">
        <v>50</v>
      </c>
      <c r="D40" s="23" t="s">
        <v>173</v>
      </c>
      <c r="E40" s="22" t="s">
        <v>52</v>
      </c>
      <c r="F40" s="22" t="s">
        <v>50</v>
      </c>
      <c r="G40" s="22">
        <v>1</v>
      </c>
      <c r="H40" s="22">
        <v>700</v>
      </c>
      <c r="I40" s="22">
        <v>47</v>
      </c>
      <c r="J40" s="22">
        <v>1</v>
      </c>
      <c r="K40" s="22"/>
      <c r="L40" s="22"/>
      <c r="M40" s="22"/>
      <c r="N40" s="22"/>
      <c r="O40" s="22"/>
      <c r="P40" s="22"/>
      <c r="Q40" s="22"/>
      <c r="R40" s="33">
        <v>100</v>
      </c>
      <c r="S40" s="33">
        <v>480</v>
      </c>
      <c r="T40" s="22" t="s">
        <v>88</v>
      </c>
      <c r="U40" s="22" t="s">
        <v>89</v>
      </c>
      <c r="V40" s="22" t="s">
        <v>90</v>
      </c>
      <c r="W40" s="22" t="s">
        <v>91</v>
      </c>
      <c r="X40" s="22" t="s">
        <v>57</v>
      </c>
      <c r="Y40" s="22">
        <f>Z40+AE40+AF40+AG40+AH40+AI40+AK40</f>
        <v>700</v>
      </c>
      <c r="Z40" s="22">
        <f>SUM(AA40:AD40)</f>
        <v>700</v>
      </c>
      <c r="AA40" s="22">
        <v>700</v>
      </c>
      <c r="AB40" s="22"/>
      <c r="AC40" s="22"/>
      <c r="AD40" s="22"/>
      <c r="AE40" s="22"/>
      <c r="AF40" s="22"/>
      <c r="AG40" s="22"/>
      <c r="AH40" s="22"/>
      <c r="AI40" s="22"/>
      <c r="AJ40" s="22"/>
      <c r="AK40" s="22"/>
      <c r="AL40" s="22"/>
      <c r="AM40" s="23" t="s">
        <v>174</v>
      </c>
      <c r="AN40" s="23" t="s">
        <v>175</v>
      </c>
      <c r="AO40" s="22"/>
      <c r="AP40" s="54"/>
      <c r="AQ40" s="54"/>
      <c r="AR40" s="54"/>
      <c r="AS40" s="54"/>
      <c r="AT40" s="5"/>
    </row>
    <row r="41" s="3" customFormat="1" ht="157" customHeight="1" spans="1:41">
      <c r="A41" s="22">
        <v>26</v>
      </c>
      <c r="B41" s="24" t="s">
        <v>176</v>
      </c>
      <c r="C41" s="22" t="s">
        <v>50</v>
      </c>
      <c r="D41" s="24" t="s">
        <v>177</v>
      </c>
      <c r="E41" s="22" t="s">
        <v>52</v>
      </c>
      <c r="F41" s="22" t="s">
        <v>50</v>
      </c>
      <c r="G41" s="24">
        <v>1</v>
      </c>
      <c r="H41" s="24">
        <v>395</v>
      </c>
      <c r="I41" s="24">
        <v>1</v>
      </c>
      <c r="J41" s="24">
        <v>1</v>
      </c>
      <c r="K41" s="24"/>
      <c r="L41" s="24"/>
      <c r="M41" s="24"/>
      <c r="N41" s="24"/>
      <c r="O41" s="24"/>
      <c r="P41" s="24"/>
      <c r="Q41" s="24"/>
      <c r="R41" s="24">
        <v>479</v>
      </c>
      <c r="S41" s="24">
        <v>900</v>
      </c>
      <c r="T41" s="24" t="s">
        <v>53</v>
      </c>
      <c r="U41" s="24" t="s">
        <v>54</v>
      </c>
      <c r="V41" s="24" t="s">
        <v>55</v>
      </c>
      <c r="W41" s="24" t="s">
        <v>56</v>
      </c>
      <c r="X41" s="24" t="s">
        <v>57</v>
      </c>
      <c r="Y41" s="24">
        <v>395</v>
      </c>
      <c r="Z41" s="24"/>
      <c r="AA41" s="24"/>
      <c r="AB41" s="24"/>
      <c r="AC41" s="24"/>
      <c r="AD41" s="24"/>
      <c r="AE41" s="24"/>
      <c r="AF41" s="24"/>
      <c r="AG41" s="24"/>
      <c r="AH41" s="24"/>
      <c r="AI41" s="24">
        <v>395</v>
      </c>
      <c r="AJ41" s="24"/>
      <c r="AK41" s="24"/>
      <c r="AL41" s="24"/>
      <c r="AM41" s="24" t="s">
        <v>178</v>
      </c>
      <c r="AN41" s="24" t="s">
        <v>179</v>
      </c>
      <c r="AO41" s="24"/>
    </row>
    <row r="42" s="3" customFormat="1" ht="96" customHeight="1" spans="1:41">
      <c r="A42" s="22">
        <v>27</v>
      </c>
      <c r="B42" s="24" t="s">
        <v>180</v>
      </c>
      <c r="C42" s="22" t="s">
        <v>50</v>
      </c>
      <c r="D42" s="24" t="s">
        <v>181</v>
      </c>
      <c r="E42" s="22" t="s">
        <v>52</v>
      </c>
      <c r="F42" s="22" t="s">
        <v>50</v>
      </c>
      <c r="G42" s="24">
        <v>1</v>
      </c>
      <c r="H42" s="24">
        <v>385</v>
      </c>
      <c r="I42" s="24">
        <v>1028.9</v>
      </c>
      <c r="J42" s="24">
        <v>1</v>
      </c>
      <c r="K42" s="24"/>
      <c r="L42" s="24"/>
      <c r="M42" s="24"/>
      <c r="N42" s="24"/>
      <c r="O42" s="24"/>
      <c r="P42" s="24"/>
      <c r="Q42" s="24"/>
      <c r="R42" s="24">
        <v>479</v>
      </c>
      <c r="S42" s="24">
        <v>900</v>
      </c>
      <c r="T42" s="24" t="s">
        <v>53</v>
      </c>
      <c r="U42" s="24" t="s">
        <v>54</v>
      </c>
      <c r="V42" s="24" t="s">
        <v>55</v>
      </c>
      <c r="W42" s="24" t="s">
        <v>56</v>
      </c>
      <c r="X42" s="24" t="s">
        <v>57</v>
      </c>
      <c r="Y42" s="24">
        <v>385</v>
      </c>
      <c r="Z42" s="24"/>
      <c r="AA42" s="24"/>
      <c r="AB42" s="24"/>
      <c r="AC42" s="24"/>
      <c r="AD42" s="24"/>
      <c r="AE42" s="24">
        <v>184.02</v>
      </c>
      <c r="AF42" s="24"/>
      <c r="AG42" s="24"/>
      <c r="AH42" s="24"/>
      <c r="AI42" s="24">
        <v>200.98</v>
      </c>
      <c r="AJ42" s="24"/>
      <c r="AK42" s="24"/>
      <c r="AL42" s="24"/>
      <c r="AM42" s="24" t="s">
        <v>182</v>
      </c>
      <c r="AN42" s="24" t="s">
        <v>183</v>
      </c>
      <c r="AO42" s="24"/>
    </row>
    <row r="43" s="8" customFormat="1" ht="107.1" customHeight="1" spans="1:46">
      <c r="A43" s="22">
        <v>28</v>
      </c>
      <c r="B43" s="22" t="s">
        <v>184</v>
      </c>
      <c r="C43" s="22" t="s">
        <v>50</v>
      </c>
      <c r="D43" s="23" t="s">
        <v>185</v>
      </c>
      <c r="E43" s="22" t="s">
        <v>52</v>
      </c>
      <c r="F43" s="22" t="s">
        <v>50</v>
      </c>
      <c r="G43" s="22">
        <v>1</v>
      </c>
      <c r="H43" s="22">
        <v>398.68</v>
      </c>
      <c r="I43" s="22">
        <v>466</v>
      </c>
      <c r="J43" s="22">
        <v>1</v>
      </c>
      <c r="K43" s="22"/>
      <c r="L43" s="22"/>
      <c r="M43" s="22"/>
      <c r="N43" s="22"/>
      <c r="O43" s="22"/>
      <c r="P43" s="22"/>
      <c r="Q43" s="22"/>
      <c r="R43" s="41">
        <v>20</v>
      </c>
      <c r="S43" s="41">
        <v>100</v>
      </c>
      <c r="T43" s="22" t="s">
        <v>88</v>
      </c>
      <c r="U43" s="22" t="s">
        <v>89</v>
      </c>
      <c r="V43" s="22" t="s">
        <v>90</v>
      </c>
      <c r="W43" s="22" t="s">
        <v>91</v>
      </c>
      <c r="X43" s="22" t="s">
        <v>57</v>
      </c>
      <c r="Y43" s="22">
        <f>Z43+AE43+AF43+AG43+AH43+AI43+AK43</f>
        <v>398.68</v>
      </c>
      <c r="Z43" s="22">
        <f>SUM(AA43:AD43)</f>
        <v>398.68</v>
      </c>
      <c r="AA43" s="22">
        <v>398.68</v>
      </c>
      <c r="AB43" s="22"/>
      <c r="AC43" s="22"/>
      <c r="AD43" s="22"/>
      <c r="AE43" s="22"/>
      <c r="AF43" s="22"/>
      <c r="AG43" s="22"/>
      <c r="AH43" s="22"/>
      <c r="AI43" s="22"/>
      <c r="AJ43" s="22"/>
      <c r="AK43" s="22"/>
      <c r="AL43" s="22"/>
      <c r="AM43" s="23" t="s">
        <v>186</v>
      </c>
      <c r="AN43" s="23" t="s">
        <v>187</v>
      </c>
      <c r="AO43" s="22"/>
      <c r="AP43" s="54"/>
      <c r="AQ43" s="54"/>
      <c r="AR43" s="54"/>
      <c r="AS43" s="54"/>
      <c r="AT43" s="5"/>
    </row>
    <row r="44" s="8" customFormat="1" ht="107.1" customHeight="1" spans="1:46">
      <c r="A44" s="22">
        <v>29</v>
      </c>
      <c r="B44" s="22" t="s">
        <v>188</v>
      </c>
      <c r="C44" s="22" t="s">
        <v>50</v>
      </c>
      <c r="D44" s="23" t="s">
        <v>189</v>
      </c>
      <c r="E44" s="22" t="s">
        <v>52</v>
      </c>
      <c r="F44" s="22" t="s">
        <v>50</v>
      </c>
      <c r="G44" s="22">
        <v>1</v>
      </c>
      <c r="H44" s="22">
        <v>550.3</v>
      </c>
      <c r="I44" s="22">
        <v>3545.7</v>
      </c>
      <c r="J44" s="22">
        <v>1</v>
      </c>
      <c r="K44" s="22"/>
      <c r="L44" s="22"/>
      <c r="M44" s="22"/>
      <c r="N44" s="22"/>
      <c r="O44" s="22"/>
      <c r="P44" s="22"/>
      <c r="Q44" s="22"/>
      <c r="R44" s="22">
        <v>2000</v>
      </c>
      <c r="S44" s="22">
        <v>7500</v>
      </c>
      <c r="T44" s="22" t="s">
        <v>88</v>
      </c>
      <c r="U44" s="22" t="s">
        <v>89</v>
      </c>
      <c r="V44" s="22" t="s">
        <v>90</v>
      </c>
      <c r="W44" s="22" t="s">
        <v>91</v>
      </c>
      <c r="X44" s="22" t="s">
        <v>57</v>
      </c>
      <c r="Y44" s="22">
        <f>Z44+AE44+AF44+AG44+AH44+AI44+AK44</f>
        <v>550.3</v>
      </c>
      <c r="Z44" s="22">
        <f>SUM(AA44:AD44)</f>
        <v>550.3</v>
      </c>
      <c r="AA44" s="22">
        <v>550.3</v>
      </c>
      <c r="AB44" s="22"/>
      <c r="AC44" s="22"/>
      <c r="AD44" s="22"/>
      <c r="AE44" s="22"/>
      <c r="AF44" s="22"/>
      <c r="AG44" s="22"/>
      <c r="AH44" s="22"/>
      <c r="AI44" s="22"/>
      <c r="AJ44" s="22"/>
      <c r="AK44" s="22"/>
      <c r="AL44" s="22"/>
      <c r="AM44" s="23" t="s">
        <v>190</v>
      </c>
      <c r="AN44" s="23" t="s">
        <v>98</v>
      </c>
      <c r="AO44" s="22"/>
      <c r="AP44" s="54"/>
      <c r="AQ44" s="54"/>
      <c r="AR44" s="54"/>
      <c r="AS44" s="54"/>
      <c r="AT44" s="5"/>
    </row>
    <row r="45" s="8" customFormat="1" ht="65" customHeight="1" spans="1:46">
      <c r="A45" s="34" t="s">
        <v>191</v>
      </c>
      <c r="B45" s="35"/>
      <c r="C45" s="35"/>
      <c r="D45" s="35"/>
      <c r="E45" s="35"/>
      <c r="F45" s="35"/>
      <c r="G45" s="22">
        <f>SUM(G46:G52)</f>
        <v>7</v>
      </c>
      <c r="H45" s="22">
        <f>SUM(H46:H52)</f>
        <v>10000</v>
      </c>
      <c r="I45" s="22">
        <f>SUM(I46:I52)</f>
        <v>0</v>
      </c>
      <c r="J45" s="22">
        <f>SUM(J46:J52)</f>
        <v>7</v>
      </c>
      <c r="K45" s="22">
        <f t="shared" ref="K45:Q45" si="22">SUM(K46:K52)</f>
        <v>0</v>
      </c>
      <c r="L45" s="22">
        <f t="shared" si="22"/>
        <v>0</v>
      </c>
      <c r="M45" s="22">
        <f t="shared" si="22"/>
        <v>0</v>
      </c>
      <c r="N45" s="22">
        <f t="shared" si="22"/>
        <v>0</v>
      </c>
      <c r="O45" s="22">
        <f t="shared" si="22"/>
        <v>0</v>
      </c>
      <c r="P45" s="22">
        <f t="shared" si="22"/>
        <v>0</v>
      </c>
      <c r="Q45" s="22">
        <f t="shared" si="22"/>
        <v>0</v>
      </c>
      <c r="R45" s="22">
        <f>SUM(R46:R50)</f>
        <v>28433</v>
      </c>
      <c r="S45" s="22">
        <f>SUM(S46:S50)</f>
        <v>132815</v>
      </c>
      <c r="T45" s="22"/>
      <c r="U45" s="22"/>
      <c r="V45" s="22"/>
      <c r="W45" s="22"/>
      <c r="X45" s="22"/>
      <c r="Y45" s="22">
        <f>SUM(Y46:Y52)</f>
        <v>10000</v>
      </c>
      <c r="Z45" s="22">
        <f t="shared" ref="Z45:AK45" si="23">SUM(Z46:Z52)</f>
        <v>4332.593</v>
      </c>
      <c r="AA45" s="22">
        <f t="shared" si="23"/>
        <v>4332.593</v>
      </c>
      <c r="AB45" s="22">
        <f t="shared" si="23"/>
        <v>0</v>
      </c>
      <c r="AC45" s="22">
        <f t="shared" si="23"/>
        <v>0</v>
      </c>
      <c r="AD45" s="22">
        <f t="shared" si="23"/>
        <v>0</v>
      </c>
      <c r="AE45" s="22">
        <f t="shared" si="23"/>
        <v>5667.407</v>
      </c>
      <c r="AF45" s="22">
        <f t="shared" si="23"/>
        <v>0</v>
      </c>
      <c r="AG45" s="22">
        <f t="shared" si="23"/>
        <v>0</v>
      </c>
      <c r="AH45" s="22">
        <f t="shared" si="23"/>
        <v>0</v>
      </c>
      <c r="AI45" s="22">
        <f t="shared" si="23"/>
        <v>0</v>
      </c>
      <c r="AJ45" s="22">
        <f t="shared" si="23"/>
        <v>0</v>
      </c>
      <c r="AK45" s="22">
        <f t="shared" si="23"/>
        <v>0</v>
      </c>
      <c r="AL45" s="22"/>
      <c r="AM45" s="23"/>
      <c r="AN45" s="23"/>
      <c r="AO45" s="22"/>
      <c r="AP45" s="54"/>
      <c r="AQ45" s="54"/>
      <c r="AR45" s="54"/>
      <c r="AS45" s="54"/>
      <c r="AT45" s="5"/>
    </row>
    <row r="46" s="8" customFormat="1" ht="122" customHeight="1" spans="1:46">
      <c r="A46" s="22">
        <v>30</v>
      </c>
      <c r="B46" s="22" t="s">
        <v>192</v>
      </c>
      <c r="C46" s="22" t="s">
        <v>50</v>
      </c>
      <c r="D46" s="23" t="s">
        <v>193</v>
      </c>
      <c r="E46" s="22" t="s">
        <v>52</v>
      </c>
      <c r="F46" s="22" t="s">
        <v>50</v>
      </c>
      <c r="G46" s="22">
        <v>1</v>
      </c>
      <c r="H46" s="22">
        <v>945.4356</v>
      </c>
      <c r="I46" s="22"/>
      <c r="J46" s="22">
        <v>1</v>
      </c>
      <c r="K46" s="22"/>
      <c r="L46" s="22"/>
      <c r="M46" s="22"/>
      <c r="N46" s="22"/>
      <c r="O46" s="22"/>
      <c r="P46" s="22"/>
      <c r="Q46" s="22"/>
      <c r="R46" s="22">
        <v>8500</v>
      </c>
      <c r="S46" s="22">
        <v>40667</v>
      </c>
      <c r="T46" s="22" t="s">
        <v>55</v>
      </c>
      <c r="U46" s="22" t="s">
        <v>56</v>
      </c>
      <c r="V46" s="22" t="s">
        <v>55</v>
      </c>
      <c r="W46" s="22" t="s">
        <v>56</v>
      </c>
      <c r="X46" s="22" t="s">
        <v>57</v>
      </c>
      <c r="Y46" s="22">
        <f t="shared" ref="Y46:Y52" si="24">H46</f>
        <v>945.4356</v>
      </c>
      <c r="Z46" s="22">
        <f t="shared" ref="Z46:Z51" si="25">AA46</f>
        <v>945.4356</v>
      </c>
      <c r="AA46" s="22">
        <v>945.4356</v>
      </c>
      <c r="AB46" s="22"/>
      <c r="AC46" s="22"/>
      <c r="AD46" s="22"/>
      <c r="AE46" s="22"/>
      <c r="AF46" s="22"/>
      <c r="AG46" s="22"/>
      <c r="AH46" s="22"/>
      <c r="AI46" s="22"/>
      <c r="AJ46" s="22"/>
      <c r="AK46" s="22"/>
      <c r="AL46" s="22"/>
      <c r="AM46" s="22" t="s">
        <v>194</v>
      </c>
      <c r="AN46" s="23" t="s">
        <v>195</v>
      </c>
      <c r="AO46" s="22"/>
      <c r="AP46" s="54"/>
      <c r="AQ46" s="54"/>
      <c r="AR46" s="54"/>
      <c r="AS46" s="54"/>
      <c r="AT46" s="5"/>
    </row>
    <row r="47" s="8" customFormat="1" ht="247" customHeight="1" spans="1:46">
      <c r="A47" s="22">
        <v>31</v>
      </c>
      <c r="B47" s="22" t="s">
        <v>196</v>
      </c>
      <c r="C47" s="22" t="s">
        <v>50</v>
      </c>
      <c r="D47" s="23" t="s">
        <v>197</v>
      </c>
      <c r="E47" s="22" t="s">
        <v>52</v>
      </c>
      <c r="F47" s="22" t="s">
        <v>50</v>
      </c>
      <c r="G47" s="22">
        <v>1</v>
      </c>
      <c r="H47" s="22">
        <v>7404.6</v>
      </c>
      <c r="I47" s="22"/>
      <c r="J47" s="22">
        <v>1</v>
      </c>
      <c r="K47" s="22"/>
      <c r="L47" s="22"/>
      <c r="M47" s="22"/>
      <c r="N47" s="22"/>
      <c r="O47" s="22"/>
      <c r="P47" s="22"/>
      <c r="Q47" s="22"/>
      <c r="R47" s="22">
        <v>12250</v>
      </c>
      <c r="S47" s="22">
        <v>57575</v>
      </c>
      <c r="T47" s="22" t="s">
        <v>138</v>
      </c>
      <c r="U47" s="22" t="s">
        <v>139</v>
      </c>
      <c r="V47" s="22" t="s">
        <v>138</v>
      </c>
      <c r="W47" s="22" t="s">
        <v>139</v>
      </c>
      <c r="X47" s="22" t="s">
        <v>140</v>
      </c>
      <c r="Y47" s="22">
        <v>7404.6</v>
      </c>
      <c r="Z47" s="22">
        <f t="shared" si="25"/>
        <v>1737.193</v>
      </c>
      <c r="AA47" s="22">
        <v>1737.193</v>
      </c>
      <c r="AB47" s="22"/>
      <c r="AC47" s="22"/>
      <c r="AD47" s="22"/>
      <c r="AE47" s="22">
        <f>Y47-Z47</f>
        <v>5667.407</v>
      </c>
      <c r="AF47" s="22"/>
      <c r="AG47" s="22"/>
      <c r="AH47" s="22"/>
      <c r="AI47" s="22"/>
      <c r="AJ47" s="22"/>
      <c r="AK47" s="22"/>
      <c r="AL47" s="22"/>
      <c r="AM47" s="22" t="s">
        <v>198</v>
      </c>
      <c r="AN47" s="23" t="s">
        <v>199</v>
      </c>
      <c r="AO47" s="22"/>
      <c r="AP47" s="54"/>
      <c r="AQ47" s="54"/>
      <c r="AR47" s="54"/>
      <c r="AS47" s="54"/>
      <c r="AT47" s="5"/>
    </row>
    <row r="48" s="8" customFormat="1" ht="160" customHeight="1" spans="1:46">
      <c r="A48" s="22">
        <v>32</v>
      </c>
      <c r="B48" s="22" t="s">
        <v>200</v>
      </c>
      <c r="C48" s="22" t="s">
        <v>50</v>
      </c>
      <c r="D48" s="23" t="s">
        <v>201</v>
      </c>
      <c r="E48" s="22" t="s">
        <v>52</v>
      </c>
      <c r="F48" s="22" t="s">
        <v>50</v>
      </c>
      <c r="G48" s="22">
        <v>1</v>
      </c>
      <c r="H48" s="22">
        <v>316.07</v>
      </c>
      <c r="I48" s="22"/>
      <c r="J48" s="22">
        <v>1</v>
      </c>
      <c r="K48" s="22"/>
      <c r="L48" s="22"/>
      <c r="M48" s="22"/>
      <c r="N48" s="22"/>
      <c r="O48" s="22"/>
      <c r="P48" s="22"/>
      <c r="Q48" s="22"/>
      <c r="R48" s="22">
        <v>3457</v>
      </c>
      <c r="S48" s="22">
        <v>15556</v>
      </c>
      <c r="T48" s="22" t="s">
        <v>88</v>
      </c>
      <c r="U48" s="22" t="s">
        <v>89</v>
      </c>
      <c r="V48" s="22" t="s">
        <v>90</v>
      </c>
      <c r="W48" s="22" t="s">
        <v>91</v>
      </c>
      <c r="X48" s="22" t="s">
        <v>57</v>
      </c>
      <c r="Y48" s="22">
        <f t="shared" si="24"/>
        <v>316.07</v>
      </c>
      <c r="Z48" s="22">
        <f t="shared" si="25"/>
        <v>316.07</v>
      </c>
      <c r="AA48" s="22">
        <v>316.07</v>
      </c>
      <c r="AB48" s="22"/>
      <c r="AC48" s="22"/>
      <c r="AD48" s="22"/>
      <c r="AE48" s="22"/>
      <c r="AF48" s="22"/>
      <c r="AG48" s="22"/>
      <c r="AH48" s="22"/>
      <c r="AI48" s="22"/>
      <c r="AJ48" s="22"/>
      <c r="AK48" s="22"/>
      <c r="AL48" s="22"/>
      <c r="AM48" s="22" t="s">
        <v>194</v>
      </c>
      <c r="AN48" s="23" t="s">
        <v>202</v>
      </c>
      <c r="AO48" s="22"/>
      <c r="AP48" s="54"/>
      <c r="AQ48" s="54"/>
      <c r="AR48" s="54"/>
      <c r="AS48" s="54"/>
      <c r="AT48" s="5"/>
    </row>
    <row r="49" s="8" customFormat="1" ht="126" customHeight="1" spans="1:46">
      <c r="A49" s="22">
        <v>33</v>
      </c>
      <c r="B49" s="22" t="s">
        <v>203</v>
      </c>
      <c r="C49" s="22" t="s">
        <v>50</v>
      </c>
      <c r="D49" s="23" t="s">
        <v>204</v>
      </c>
      <c r="E49" s="22" t="s">
        <v>52</v>
      </c>
      <c r="F49" s="22" t="s">
        <v>50</v>
      </c>
      <c r="G49" s="22">
        <v>1</v>
      </c>
      <c r="H49" s="22">
        <v>678</v>
      </c>
      <c r="I49" s="22"/>
      <c r="J49" s="22">
        <v>1</v>
      </c>
      <c r="K49" s="22"/>
      <c r="L49" s="22"/>
      <c r="M49" s="22"/>
      <c r="N49" s="22"/>
      <c r="O49" s="22"/>
      <c r="P49" s="22"/>
      <c r="Q49" s="22"/>
      <c r="R49" s="22">
        <v>3226</v>
      </c>
      <c r="S49" s="22">
        <v>14517</v>
      </c>
      <c r="T49" s="22" t="s">
        <v>205</v>
      </c>
      <c r="U49" s="22" t="s">
        <v>206</v>
      </c>
      <c r="V49" s="22" t="s">
        <v>205</v>
      </c>
      <c r="W49" s="22" t="s">
        <v>206</v>
      </c>
      <c r="X49" s="22" t="s">
        <v>207</v>
      </c>
      <c r="Y49" s="22">
        <f t="shared" si="24"/>
        <v>678</v>
      </c>
      <c r="Z49" s="22">
        <f t="shared" si="25"/>
        <v>678</v>
      </c>
      <c r="AA49" s="22">
        <v>678</v>
      </c>
      <c r="AB49" s="22"/>
      <c r="AC49" s="22"/>
      <c r="AD49" s="22"/>
      <c r="AE49" s="22"/>
      <c r="AF49" s="22"/>
      <c r="AG49" s="22"/>
      <c r="AH49" s="22"/>
      <c r="AI49" s="22"/>
      <c r="AJ49" s="22"/>
      <c r="AK49" s="22"/>
      <c r="AL49" s="22"/>
      <c r="AM49" s="22" t="s">
        <v>208</v>
      </c>
      <c r="AN49" s="23" t="s">
        <v>209</v>
      </c>
      <c r="AO49" s="22"/>
      <c r="AP49" s="54"/>
      <c r="AQ49" s="54"/>
      <c r="AR49" s="54"/>
      <c r="AS49" s="54"/>
      <c r="AT49" s="5"/>
    </row>
    <row r="50" s="8" customFormat="1" ht="84" customHeight="1" spans="1:46">
      <c r="A50" s="22">
        <v>34</v>
      </c>
      <c r="B50" s="22" t="s">
        <v>210</v>
      </c>
      <c r="C50" s="22" t="s">
        <v>50</v>
      </c>
      <c r="D50" s="23" t="s">
        <v>211</v>
      </c>
      <c r="E50" s="22" t="s">
        <v>52</v>
      </c>
      <c r="F50" s="22" t="s">
        <v>50</v>
      </c>
      <c r="G50" s="22">
        <v>1</v>
      </c>
      <c r="H50" s="22">
        <v>106.8</v>
      </c>
      <c r="I50" s="22"/>
      <c r="J50" s="22">
        <v>1</v>
      </c>
      <c r="K50" s="22"/>
      <c r="L50" s="22"/>
      <c r="M50" s="22"/>
      <c r="N50" s="22"/>
      <c r="O50" s="22"/>
      <c r="P50" s="22"/>
      <c r="Q50" s="22"/>
      <c r="R50" s="22">
        <v>1000</v>
      </c>
      <c r="S50" s="22">
        <v>4500</v>
      </c>
      <c r="T50" s="22" t="s">
        <v>212</v>
      </c>
      <c r="U50" s="22" t="s">
        <v>213</v>
      </c>
      <c r="V50" s="22" t="s">
        <v>212</v>
      </c>
      <c r="W50" s="22" t="s">
        <v>213</v>
      </c>
      <c r="X50" s="22" t="s">
        <v>207</v>
      </c>
      <c r="Y50" s="22">
        <f t="shared" si="24"/>
        <v>106.8</v>
      </c>
      <c r="Z50" s="22">
        <f t="shared" si="25"/>
        <v>106.8</v>
      </c>
      <c r="AA50" s="22">
        <v>106.8</v>
      </c>
      <c r="AB50" s="22"/>
      <c r="AC50" s="22"/>
      <c r="AD50" s="22"/>
      <c r="AE50" s="22"/>
      <c r="AF50" s="22"/>
      <c r="AG50" s="22"/>
      <c r="AH50" s="22"/>
      <c r="AI50" s="22"/>
      <c r="AJ50" s="22"/>
      <c r="AK50" s="22"/>
      <c r="AL50" s="22"/>
      <c r="AM50" s="22" t="s">
        <v>214</v>
      </c>
      <c r="AN50" s="23" t="s">
        <v>215</v>
      </c>
      <c r="AO50" s="22"/>
      <c r="AP50" s="54"/>
      <c r="AQ50" s="54"/>
      <c r="AR50" s="54"/>
      <c r="AS50" s="54"/>
      <c r="AT50" s="5"/>
    </row>
    <row r="51" s="8" customFormat="1" ht="291" customHeight="1" spans="1:46">
      <c r="A51" s="22">
        <v>35</v>
      </c>
      <c r="B51" s="22" t="s">
        <v>216</v>
      </c>
      <c r="C51" s="22" t="s">
        <v>50</v>
      </c>
      <c r="D51" s="23" t="s">
        <v>217</v>
      </c>
      <c r="E51" s="22" t="s">
        <v>52</v>
      </c>
      <c r="F51" s="22" t="s">
        <v>50</v>
      </c>
      <c r="G51" s="22">
        <v>1</v>
      </c>
      <c r="H51" s="22">
        <v>547.1232</v>
      </c>
      <c r="I51" s="22"/>
      <c r="J51" s="22">
        <v>1</v>
      </c>
      <c r="K51" s="22"/>
      <c r="L51" s="22"/>
      <c r="M51" s="22"/>
      <c r="N51" s="22"/>
      <c r="O51" s="22"/>
      <c r="P51" s="22"/>
      <c r="Q51" s="22"/>
      <c r="R51" s="22">
        <v>1781</v>
      </c>
      <c r="S51" s="22">
        <v>1781</v>
      </c>
      <c r="T51" s="22" t="s">
        <v>88</v>
      </c>
      <c r="U51" s="22" t="s">
        <v>89</v>
      </c>
      <c r="V51" s="22" t="s">
        <v>90</v>
      </c>
      <c r="W51" s="22" t="s">
        <v>91</v>
      </c>
      <c r="X51" s="22" t="s">
        <v>57</v>
      </c>
      <c r="Y51" s="22">
        <f t="shared" si="24"/>
        <v>547.1232</v>
      </c>
      <c r="Z51" s="22">
        <f t="shared" si="25"/>
        <v>547.1232</v>
      </c>
      <c r="AA51" s="22">
        <v>547.1232</v>
      </c>
      <c r="AB51" s="22"/>
      <c r="AC51" s="22"/>
      <c r="AD51" s="22"/>
      <c r="AE51" s="22"/>
      <c r="AF51" s="22"/>
      <c r="AG51" s="22"/>
      <c r="AH51" s="22"/>
      <c r="AI51" s="22"/>
      <c r="AJ51" s="22"/>
      <c r="AK51" s="22"/>
      <c r="AL51" s="22"/>
      <c r="AM51" s="22" t="s">
        <v>218</v>
      </c>
      <c r="AN51" s="23" t="s">
        <v>219</v>
      </c>
      <c r="AO51" s="22"/>
      <c r="AP51" s="54"/>
      <c r="AQ51" s="54"/>
      <c r="AR51" s="54"/>
      <c r="AS51" s="54"/>
      <c r="AT51" s="5"/>
    </row>
    <row r="52" s="8" customFormat="1" ht="291" customHeight="1" spans="1:46">
      <c r="A52" s="22">
        <v>36</v>
      </c>
      <c r="B52" s="22" t="s">
        <v>220</v>
      </c>
      <c r="C52" s="22" t="s">
        <v>50</v>
      </c>
      <c r="D52" s="23" t="s">
        <v>221</v>
      </c>
      <c r="E52" s="22" t="s">
        <v>52</v>
      </c>
      <c r="F52" s="22" t="s">
        <v>50</v>
      </c>
      <c r="G52" s="22">
        <v>1</v>
      </c>
      <c r="H52" s="22">
        <v>1.9712</v>
      </c>
      <c r="I52" s="22"/>
      <c r="J52" s="22">
        <v>1</v>
      </c>
      <c r="K52" s="22"/>
      <c r="L52" s="22"/>
      <c r="M52" s="22"/>
      <c r="N52" s="22"/>
      <c r="O52" s="22"/>
      <c r="P52" s="22"/>
      <c r="Q52" s="22"/>
      <c r="R52" s="22">
        <v>7</v>
      </c>
      <c r="S52" s="22">
        <v>7</v>
      </c>
      <c r="T52" s="22" t="s">
        <v>90</v>
      </c>
      <c r="U52" s="22" t="s">
        <v>91</v>
      </c>
      <c r="V52" s="22" t="s">
        <v>90</v>
      </c>
      <c r="W52" s="22" t="s">
        <v>91</v>
      </c>
      <c r="X52" s="22" t="s">
        <v>57</v>
      </c>
      <c r="Y52" s="22">
        <f t="shared" si="24"/>
        <v>1.9712</v>
      </c>
      <c r="Z52" s="22">
        <v>1.9712</v>
      </c>
      <c r="AA52" s="22">
        <v>1.9712</v>
      </c>
      <c r="AB52" s="22"/>
      <c r="AC52" s="22"/>
      <c r="AD52" s="22"/>
      <c r="AE52" s="22"/>
      <c r="AF52" s="22"/>
      <c r="AG52" s="22"/>
      <c r="AH52" s="22"/>
      <c r="AI52" s="22"/>
      <c r="AJ52" s="22"/>
      <c r="AK52" s="22"/>
      <c r="AL52" s="22"/>
      <c r="AM52" s="22" t="s">
        <v>222</v>
      </c>
      <c r="AN52" s="23" t="s">
        <v>223</v>
      </c>
      <c r="AO52" s="22"/>
      <c r="AP52" s="54"/>
      <c r="AQ52" s="54"/>
      <c r="AR52" s="54"/>
      <c r="AS52" s="54"/>
      <c r="AT52" s="5"/>
    </row>
    <row r="53" s="2" customFormat="1" ht="39.95" customHeight="1" spans="1:46">
      <c r="A53" s="21" t="s">
        <v>224</v>
      </c>
      <c r="B53" s="21"/>
      <c r="C53" s="21"/>
      <c r="D53" s="25"/>
      <c r="E53" s="25"/>
      <c r="F53" s="25"/>
      <c r="G53" s="22">
        <f>G54</f>
        <v>19</v>
      </c>
      <c r="H53" s="22">
        <f>H54</f>
        <v>6204</v>
      </c>
      <c r="I53" s="22">
        <f t="shared" ref="I53:S53" si="26">I54</f>
        <v>800</v>
      </c>
      <c r="J53" s="22">
        <f t="shared" si="26"/>
        <v>19</v>
      </c>
      <c r="K53" s="22">
        <f t="shared" si="26"/>
        <v>0</v>
      </c>
      <c r="L53" s="22">
        <f t="shared" si="26"/>
        <v>0</v>
      </c>
      <c r="M53" s="22">
        <f t="shared" si="26"/>
        <v>0</v>
      </c>
      <c r="N53" s="22">
        <f t="shared" si="26"/>
        <v>0</v>
      </c>
      <c r="O53" s="22">
        <f t="shared" si="26"/>
        <v>0</v>
      </c>
      <c r="P53" s="22">
        <f t="shared" si="26"/>
        <v>0</v>
      </c>
      <c r="Q53" s="22">
        <f t="shared" si="26"/>
        <v>0</v>
      </c>
      <c r="R53" s="22">
        <f t="shared" si="26"/>
        <v>3531</v>
      </c>
      <c r="S53" s="22">
        <f t="shared" si="26"/>
        <v>16369</v>
      </c>
      <c r="T53" s="22"/>
      <c r="U53" s="22"/>
      <c r="V53" s="22"/>
      <c r="W53" s="22"/>
      <c r="X53" s="22"/>
      <c r="Y53" s="22">
        <f>Y54</f>
        <v>6204</v>
      </c>
      <c r="Z53" s="22">
        <f t="shared" ref="Z53:AK53" si="27">Z54</f>
        <v>4000</v>
      </c>
      <c r="AA53" s="22">
        <f t="shared" si="27"/>
        <v>4000</v>
      </c>
      <c r="AB53" s="22">
        <f t="shared" si="27"/>
        <v>0</v>
      </c>
      <c r="AC53" s="22">
        <f t="shared" si="27"/>
        <v>0</v>
      </c>
      <c r="AD53" s="22">
        <f t="shared" si="27"/>
        <v>0</v>
      </c>
      <c r="AE53" s="22">
        <f t="shared" si="27"/>
        <v>1980</v>
      </c>
      <c r="AF53" s="22">
        <f t="shared" si="27"/>
        <v>0</v>
      </c>
      <c r="AG53" s="22">
        <f t="shared" si="27"/>
        <v>0</v>
      </c>
      <c r="AH53" s="22">
        <f t="shared" si="27"/>
        <v>0</v>
      </c>
      <c r="AI53" s="22">
        <f t="shared" si="27"/>
        <v>224</v>
      </c>
      <c r="AJ53" s="22">
        <f t="shared" si="27"/>
        <v>0</v>
      </c>
      <c r="AK53" s="22">
        <f t="shared" si="27"/>
        <v>0</v>
      </c>
      <c r="AL53" s="22"/>
      <c r="AM53" s="23"/>
      <c r="AN53" s="23"/>
      <c r="AO53" s="22"/>
      <c r="AP53" s="3"/>
      <c r="AQ53" s="3"/>
      <c r="AR53" s="3"/>
      <c r="AS53" s="3"/>
      <c r="AT53" s="12"/>
    </row>
    <row r="54" s="2" customFormat="1" ht="39.95" customHeight="1" spans="1:46">
      <c r="A54" s="21" t="s">
        <v>225</v>
      </c>
      <c r="B54" s="21"/>
      <c r="C54" s="21"/>
      <c r="D54" s="25"/>
      <c r="E54" s="25"/>
      <c r="F54" s="25"/>
      <c r="G54" s="22">
        <f>SUM(G55:G73)</f>
        <v>19</v>
      </c>
      <c r="H54" s="22">
        <f>SUM(H55:H73)</f>
        <v>6204</v>
      </c>
      <c r="I54" s="22">
        <f t="shared" ref="I54:S54" si="28">SUM(I55:I73)</f>
        <v>800</v>
      </c>
      <c r="J54" s="22">
        <f t="shared" si="28"/>
        <v>19</v>
      </c>
      <c r="K54" s="22">
        <f t="shared" si="28"/>
        <v>0</v>
      </c>
      <c r="L54" s="22">
        <f t="shared" si="28"/>
        <v>0</v>
      </c>
      <c r="M54" s="22">
        <f t="shared" si="28"/>
        <v>0</v>
      </c>
      <c r="N54" s="22">
        <f t="shared" si="28"/>
        <v>0</v>
      </c>
      <c r="O54" s="22">
        <f t="shared" si="28"/>
        <v>0</v>
      </c>
      <c r="P54" s="22">
        <f t="shared" si="28"/>
        <v>0</v>
      </c>
      <c r="Q54" s="22">
        <f t="shared" si="28"/>
        <v>0</v>
      </c>
      <c r="R54" s="22">
        <f t="shared" si="28"/>
        <v>3531</v>
      </c>
      <c r="S54" s="22">
        <f t="shared" si="28"/>
        <v>16369</v>
      </c>
      <c r="T54" s="22"/>
      <c r="U54" s="22"/>
      <c r="V54" s="22"/>
      <c r="W54" s="22"/>
      <c r="X54" s="22"/>
      <c r="Y54" s="22">
        <f t="shared" ref="T54:AK54" si="29">SUM(Y55:Y73)</f>
        <v>6204</v>
      </c>
      <c r="Z54" s="22">
        <f t="shared" si="29"/>
        <v>4000</v>
      </c>
      <c r="AA54" s="22">
        <f t="shared" si="29"/>
        <v>4000</v>
      </c>
      <c r="AB54" s="22">
        <f t="shared" si="29"/>
        <v>0</v>
      </c>
      <c r="AC54" s="22">
        <f t="shared" si="29"/>
        <v>0</v>
      </c>
      <c r="AD54" s="22">
        <f t="shared" si="29"/>
        <v>0</v>
      </c>
      <c r="AE54" s="22">
        <f t="shared" si="29"/>
        <v>1980</v>
      </c>
      <c r="AF54" s="22">
        <f t="shared" si="29"/>
        <v>0</v>
      </c>
      <c r="AG54" s="22">
        <f t="shared" si="29"/>
        <v>0</v>
      </c>
      <c r="AH54" s="22">
        <f t="shared" si="29"/>
        <v>0</v>
      </c>
      <c r="AI54" s="22">
        <f t="shared" si="29"/>
        <v>224</v>
      </c>
      <c r="AJ54" s="22">
        <f t="shared" si="29"/>
        <v>0</v>
      </c>
      <c r="AK54" s="22">
        <f t="shared" si="29"/>
        <v>0</v>
      </c>
      <c r="AL54" s="22"/>
      <c r="AM54" s="23"/>
      <c r="AN54" s="23"/>
      <c r="AO54" s="22"/>
      <c r="AP54" s="3"/>
      <c r="AQ54" s="3"/>
      <c r="AR54" s="3"/>
      <c r="AS54" s="3"/>
      <c r="AT54" s="12"/>
    </row>
    <row r="55" s="2" customFormat="1" ht="131.1" customHeight="1" spans="1:46">
      <c r="A55" s="22">
        <v>37</v>
      </c>
      <c r="B55" s="22" t="s">
        <v>226</v>
      </c>
      <c r="C55" s="22" t="s">
        <v>50</v>
      </c>
      <c r="D55" s="23" t="s">
        <v>227</v>
      </c>
      <c r="E55" s="22" t="s">
        <v>52</v>
      </c>
      <c r="F55" s="22" t="s">
        <v>50</v>
      </c>
      <c r="G55" s="22">
        <v>1</v>
      </c>
      <c r="H55" s="36">
        <v>420</v>
      </c>
      <c r="I55" s="36"/>
      <c r="J55" s="22">
        <v>1</v>
      </c>
      <c r="K55" s="36"/>
      <c r="L55" s="36"/>
      <c r="M55" s="36"/>
      <c r="N55" s="36"/>
      <c r="O55" s="36"/>
      <c r="P55" s="36"/>
      <c r="Q55" s="36"/>
      <c r="R55" s="41">
        <v>20</v>
      </c>
      <c r="S55" s="41">
        <v>20</v>
      </c>
      <c r="T55" s="22" t="s">
        <v>80</v>
      </c>
      <c r="U55" s="22" t="s">
        <v>81</v>
      </c>
      <c r="V55" s="22" t="s">
        <v>228</v>
      </c>
      <c r="W55" s="22" t="s">
        <v>229</v>
      </c>
      <c r="X55" s="22" t="s">
        <v>207</v>
      </c>
      <c r="Y55" s="22">
        <f>Z55+AE55+AF55+AG55+AH55+AI55+AK55</f>
        <v>420</v>
      </c>
      <c r="Z55" s="22">
        <f>SUM(AA55:AD55)</f>
        <v>420</v>
      </c>
      <c r="AA55" s="22">
        <v>420</v>
      </c>
      <c r="AB55" s="22"/>
      <c r="AC55" s="22"/>
      <c r="AD55" s="22"/>
      <c r="AE55" s="22"/>
      <c r="AF55" s="22"/>
      <c r="AG55" s="22"/>
      <c r="AH55" s="22"/>
      <c r="AI55" s="22"/>
      <c r="AJ55" s="22"/>
      <c r="AK55" s="22"/>
      <c r="AL55" s="22"/>
      <c r="AM55" s="23" t="s">
        <v>230</v>
      </c>
      <c r="AN55" s="23" t="s">
        <v>231</v>
      </c>
      <c r="AO55" s="22"/>
      <c r="AP55" s="3"/>
      <c r="AQ55" s="3"/>
      <c r="AR55" s="3"/>
      <c r="AS55" s="3"/>
      <c r="AT55" s="12"/>
    </row>
    <row r="56" s="4" customFormat="1" ht="225" customHeight="1" spans="1:46">
      <c r="A56" s="22">
        <v>38</v>
      </c>
      <c r="B56" s="22" t="s">
        <v>232</v>
      </c>
      <c r="C56" s="22" t="s">
        <v>50</v>
      </c>
      <c r="D56" s="23" t="s">
        <v>233</v>
      </c>
      <c r="E56" s="22" t="s">
        <v>52</v>
      </c>
      <c r="F56" s="22" t="s">
        <v>50</v>
      </c>
      <c r="G56" s="22">
        <v>1</v>
      </c>
      <c r="H56" s="22">
        <v>440</v>
      </c>
      <c r="I56" s="22"/>
      <c r="J56" s="22">
        <v>1</v>
      </c>
      <c r="K56" s="22"/>
      <c r="L56" s="22"/>
      <c r="M56" s="22"/>
      <c r="N56" s="22"/>
      <c r="O56" s="22"/>
      <c r="P56" s="22"/>
      <c r="Q56" s="22"/>
      <c r="R56" s="22">
        <v>400</v>
      </c>
      <c r="S56" s="22">
        <v>2200</v>
      </c>
      <c r="T56" s="22" t="s">
        <v>133</v>
      </c>
      <c r="U56" s="22" t="s">
        <v>134</v>
      </c>
      <c r="V56" s="22" t="s">
        <v>228</v>
      </c>
      <c r="W56" s="22" t="s">
        <v>229</v>
      </c>
      <c r="X56" s="22" t="s">
        <v>207</v>
      </c>
      <c r="Y56" s="22">
        <f>Z56+AE56+AF56+AG56+AH56+AI56+AK56</f>
        <v>440</v>
      </c>
      <c r="Z56" s="22">
        <f>SUM(AA56:AD56)</f>
        <v>440</v>
      </c>
      <c r="AA56" s="22">
        <v>440</v>
      </c>
      <c r="AB56" s="22"/>
      <c r="AC56" s="22"/>
      <c r="AD56" s="22"/>
      <c r="AE56" s="22"/>
      <c r="AF56" s="22"/>
      <c r="AG56" s="22"/>
      <c r="AH56" s="22"/>
      <c r="AI56" s="22"/>
      <c r="AJ56" s="22"/>
      <c r="AK56" s="22"/>
      <c r="AL56" s="22"/>
      <c r="AM56" s="23" t="s">
        <v>234</v>
      </c>
      <c r="AN56" s="23" t="s">
        <v>235</v>
      </c>
      <c r="AO56" s="22"/>
      <c r="AP56" s="52"/>
      <c r="AQ56" s="52"/>
      <c r="AR56" s="52"/>
      <c r="AS56" s="52"/>
      <c r="AT56" s="53"/>
    </row>
    <row r="57" s="2" customFormat="1" ht="218" customHeight="1" spans="1:46">
      <c r="A57" s="22">
        <v>39</v>
      </c>
      <c r="B57" s="22" t="s">
        <v>236</v>
      </c>
      <c r="C57" s="22" t="s">
        <v>50</v>
      </c>
      <c r="D57" s="23" t="s">
        <v>237</v>
      </c>
      <c r="E57" s="22" t="s">
        <v>52</v>
      </c>
      <c r="F57" s="22" t="s">
        <v>50</v>
      </c>
      <c r="G57" s="22">
        <v>1</v>
      </c>
      <c r="H57" s="22">
        <v>190</v>
      </c>
      <c r="I57" s="22"/>
      <c r="J57" s="22">
        <v>1</v>
      </c>
      <c r="K57" s="22"/>
      <c r="L57" s="22"/>
      <c r="M57" s="22"/>
      <c r="N57" s="22"/>
      <c r="O57" s="22"/>
      <c r="P57" s="22"/>
      <c r="Q57" s="22"/>
      <c r="R57" s="22">
        <v>340</v>
      </c>
      <c r="S57" s="22">
        <v>2150</v>
      </c>
      <c r="T57" s="22" t="s">
        <v>133</v>
      </c>
      <c r="U57" s="22" t="s">
        <v>134</v>
      </c>
      <c r="V57" s="22" t="s">
        <v>228</v>
      </c>
      <c r="W57" s="22" t="s">
        <v>229</v>
      </c>
      <c r="X57" s="22" t="s">
        <v>207</v>
      </c>
      <c r="Y57" s="22">
        <f>Z57+AE57+AF57+AG57+AH57+AI57+AK57</f>
        <v>190</v>
      </c>
      <c r="Z57" s="22">
        <f>SUM(AA57:AD57)</f>
        <v>190</v>
      </c>
      <c r="AA57" s="22">
        <v>190</v>
      </c>
      <c r="AB57" s="22"/>
      <c r="AC57" s="22"/>
      <c r="AD57" s="22"/>
      <c r="AE57" s="22"/>
      <c r="AF57" s="22"/>
      <c r="AG57" s="22"/>
      <c r="AH57" s="22"/>
      <c r="AI57" s="22"/>
      <c r="AJ57" s="22"/>
      <c r="AK57" s="22"/>
      <c r="AL57" s="22"/>
      <c r="AM57" s="23" t="s">
        <v>234</v>
      </c>
      <c r="AN57" s="23" t="s">
        <v>235</v>
      </c>
      <c r="AO57" s="22"/>
      <c r="AP57" s="3"/>
      <c r="AQ57" s="3"/>
      <c r="AR57" s="3"/>
      <c r="AS57" s="3"/>
      <c r="AT57" s="12"/>
    </row>
    <row r="58" s="9" customFormat="1" ht="146" customHeight="1" spans="1:41">
      <c r="A58" s="22">
        <v>40</v>
      </c>
      <c r="B58" s="24" t="s">
        <v>238</v>
      </c>
      <c r="C58" s="22" t="s">
        <v>50</v>
      </c>
      <c r="D58" s="24" t="s">
        <v>239</v>
      </c>
      <c r="E58" s="22" t="s">
        <v>52</v>
      </c>
      <c r="F58" s="22" t="s">
        <v>50</v>
      </c>
      <c r="G58" s="24">
        <v>1</v>
      </c>
      <c r="H58" s="24">
        <v>140</v>
      </c>
      <c r="I58" s="24">
        <v>800</v>
      </c>
      <c r="J58" s="24">
        <v>1</v>
      </c>
      <c r="K58" s="24"/>
      <c r="L58" s="24"/>
      <c r="M58" s="24"/>
      <c r="N58" s="24"/>
      <c r="O58" s="24"/>
      <c r="P58" s="24"/>
      <c r="Q58" s="24"/>
      <c r="R58" s="22">
        <v>30</v>
      </c>
      <c r="S58" s="22">
        <v>50</v>
      </c>
      <c r="T58" s="24" t="s">
        <v>53</v>
      </c>
      <c r="U58" s="24" t="s">
        <v>54</v>
      </c>
      <c r="V58" s="24" t="s">
        <v>228</v>
      </c>
      <c r="W58" s="24" t="s">
        <v>229</v>
      </c>
      <c r="X58" s="24" t="s">
        <v>207</v>
      </c>
      <c r="Y58" s="24">
        <v>140</v>
      </c>
      <c r="Z58" s="24"/>
      <c r="AA58" s="24"/>
      <c r="AB58" s="24"/>
      <c r="AC58" s="24"/>
      <c r="AD58" s="24"/>
      <c r="AE58" s="24">
        <v>140</v>
      </c>
      <c r="AF58" s="24"/>
      <c r="AG58" s="24"/>
      <c r="AH58" s="24"/>
      <c r="AI58" s="24"/>
      <c r="AJ58" s="24"/>
      <c r="AK58" s="24"/>
      <c r="AL58" s="24"/>
      <c r="AM58" s="22" t="s">
        <v>240</v>
      </c>
      <c r="AN58" s="23" t="s">
        <v>241</v>
      </c>
      <c r="AO58" s="24"/>
    </row>
    <row r="59" s="7" customFormat="1" ht="96" customHeight="1" spans="1:46">
      <c r="A59" s="22">
        <v>41</v>
      </c>
      <c r="B59" s="22" t="s">
        <v>242</v>
      </c>
      <c r="C59" s="26" t="s">
        <v>50</v>
      </c>
      <c r="D59" s="37" t="s">
        <v>243</v>
      </c>
      <c r="E59" s="22" t="s">
        <v>52</v>
      </c>
      <c r="F59" s="22" t="s">
        <v>50</v>
      </c>
      <c r="G59" s="26">
        <v>1</v>
      </c>
      <c r="H59" s="26">
        <v>300</v>
      </c>
      <c r="I59" s="26"/>
      <c r="J59" s="26">
        <v>1</v>
      </c>
      <c r="K59" s="26"/>
      <c r="L59" s="26"/>
      <c r="M59" s="26"/>
      <c r="N59" s="26"/>
      <c r="O59" s="26"/>
      <c r="P59" s="26"/>
      <c r="Q59" s="26"/>
      <c r="R59" s="26">
        <v>30</v>
      </c>
      <c r="S59" s="26">
        <v>136</v>
      </c>
      <c r="T59" s="26" t="s">
        <v>74</v>
      </c>
      <c r="U59" s="22" t="s">
        <v>75</v>
      </c>
      <c r="V59" s="22" t="s">
        <v>228</v>
      </c>
      <c r="W59" s="22" t="s">
        <v>229</v>
      </c>
      <c r="X59" s="22" t="s">
        <v>207</v>
      </c>
      <c r="Y59" s="22">
        <f>Z59+AE59+AF59+AG59+AH59+AI59+AK59</f>
        <v>300</v>
      </c>
      <c r="Z59" s="22">
        <f>SUM(AA59:AD59)</f>
        <v>300</v>
      </c>
      <c r="AA59" s="26">
        <v>300</v>
      </c>
      <c r="AB59" s="26"/>
      <c r="AC59" s="26"/>
      <c r="AD59" s="26"/>
      <c r="AE59" s="26"/>
      <c r="AF59" s="26"/>
      <c r="AG59" s="26"/>
      <c r="AH59" s="26"/>
      <c r="AI59" s="26"/>
      <c r="AJ59" s="26"/>
      <c r="AK59" s="26"/>
      <c r="AL59" s="26"/>
      <c r="AM59" s="23" t="s">
        <v>244</v>
      </c>
      <c r="AN59" s="23" t="s">
        <v>245</v>
      </c>
      <c r="AO59" s="22"/>
      <c r="AP59" s="54"/>
      <c r="AQ59" s="54"/>
      <c r="AR59" s="54"/>
      <c r="AS59" s="54"/>
      <c r="AT59" s="11"/>
    </row>
    <row r="60" s="7" customFormat="1" ht="96" customHeight="1" spans="1:46">
      <c r="A60" s="22">
        <v>42</v>
      </c>
      <c r="B60" s="22" t="s">
        <v>246</v>
      </c>
      <c r="C60" s="26" t="s">
        <v>50</v>
      </c>
      <c r="D60" s="37" t="s">
        <v>247</v>
      </c>
      <c r="E60" s="22" t="s">
        <v>52</v>
      </c>
      <c r="F60" s="22" t="s">
        <v>50</v>
      </c>
      <c r="G60" s="26">
        <v>1</v>
      </c>
      <c r="H60" s="26">
        <v>30</v>
      </c>
      <c r="I60" s="26"/>
      <c r="J60" s="26">
        <v>1</v>
      </c>
      <c r="K60" s="26"/>
      <c r="L60" s="26"/>
      <c r="M60" s="26"/>
      <c r="N60" s="26"/>
      <c r="O60" s="26"/>
      <c r="P60" s="26"/>
      <c r="Q60" s="26"/>
      <c r="R60" s="26">
        <v>10</v>
      </c>
      <c r="S60" s="26">
        <v>33</v>
      </c>
      <c r="T60" s="26" t="s">
        <v>166</v>
      </c>
      <c r="U60" s="22" t="s">
        <v>167</v>
      </c>
      <c r="V60" s="22" t="s">
        <v>228</v>
      </c>
      <c r="W60" s="22" t="s">
        <v>229</v>
      </c>
      <c r="X60" s="22" t="s">
        <v>207</v>
      </c>
      <c r="Y60" s="22">
        <v>30</v>
      </c>
      <c r="Z60" s="22"/>
      <c r="AA60" s="26"/>
      <c r="AB60" s="26"/>
      <c r="AC60" s="26"/>
      <c r="AD60" s="26"/>
      <c r="AE60" s="26">
        <v>30</v>
      </c>
      <c r="AF60" s="26"/>
      <c r="AG60" s="26"/>
      <c r="AH60" s="26"/>
      <c r="AI60" s="26"/>
      <c r="AJ60" s="26"/>
      <c r="AK60" s="26"/>
      <c r="AL60" s="26"/>
      <c r="AM60" s="22" t="s">
        <v>248</v>
      </c>
      <c r="AN60" s="23" t="s">
        <v>249</v>
      </c>
      <c r="AO60" s="22"/>
      <c r="AP60" s="54"/>
      <c r="AQ60" s="54"/>
      <c r="AR60" s="54"/>
      <c r="AS60" s="54"/>
      <c r="AT60" s="11"/>
    </row>
    <row r="61" s="2" customFormat="1" ht="108.95" customHeight="1" spans="1:46">
      <c r="A61" s="22">
        <v>43</v>
      </c>
      <c r="B61" s="22" t="s">
        <v>250</v>
      </c>
      <c r="C61" s="22" t="s">
        <v>50</v>
      </c>
      <c r="D61" s="38" t="s">
        <v>251</v>
      </c>
      <c r="E61" s="22" t="s">
        <v>52</v>
      </c>
      <c r="F61" s="22" t="s">
        <v>50</v>
      </c>
      <c r="G61" s="26">
        <v>1</v>
      </c>
      <c r="H61" s="22">
        <v>60</v>
      </c>
      <c r="I61" s="22"/>
      <c r="J61" s="22">
        <v>1</v>
      </c>
      <c r="K61" s="22"/>
      <c r="L61" s="22"/>
      <c r="M61" s="22"/>
      <c r="N61" s="22"/>
      <c r="O61" s="22"/>
      <c r="P61" s="22"/>
      <c r="Q61" s="22"/>
      <c r="R61" s="33">
        <v>20</v>
      </c>
      <c r="S61" s="33">
        <v>86</v>
      </c>
      <c r="T61" s="22" t="s">
        <v>80</v>
      </c>
      <c r="U61" s="22" t="s">
        <v>81</v>
      </c>
      <c r="V61" s="22" t="s">
        <v>228</v>
      </c>
      <c r="W61" s="22" t="s">
        <v>229</v>
      </c>
      <c r="X61" s="22" t="s">
        <v>207</v>
      </c>
      <c r="Y61" s="22">
        <f>Z61+AE61+AF61+AG61+AH61+AI61+AK61</f>
        <v>60</v>
      </c>
      <c r="Z61" s="22">
        <f>SUM(AA61:AD61)</f>
        <v>60</v>
      </c>
      <c r="AA61" s="22">
        <v>60</v>
      </c>
      <c r="AB61" s="22"/>
      <c r="AC61" s="22"/>
      <c r="AD61" s="22"/>
      <c r="AE61" s="22"/>
      <c r="AF61" s="22"/>
      <c r="AG61" s="22"/>
      <c r="AH61" s="22"/>
      <c r="AI61" s="22"/>
      <c r="AJ61" s="22"/>
      <c r="AK61" s="22"/>
      <c r="AL61" s="22"/>
      <c r="AM61" s="23" t="s">
        <v>252</v>
      </c>
      <c r="AN61" s="23" t="s">
        <v>253</v>
      </c>
      <c r="AO61" s="22"/>
      <c r="AP61" s="3"/>
      <c r="AQ61" s="3"/>
      <c r="AR61" s="3"/>
      <c r="AS61" s="3"/>
      <c r="AT61" s="12"/>
    </row>
    <row r="62" s="2" customFormat="1" ht="280" customHeight="1" spans="1:46">
      <c r="A62" s="22">
        <v>44</v>
      </c>
      <c r="B62" s="22" t="s">
        <v>254</v>
      </c>
      <c r="C62" s="22" t="s">
        <v>50</v>
      </c>
      <c r="D62" s="23" t="s">
        <v>255</v>
      </c>
      <c r="E62" s="22" t="s">
        <v>52</v>
      </c>
      <c r="F62" s="22" t="s">
        <v>50</v>
      </c>
      <c r="G62" s="26">
        <v>1</v>
      </c>
      <c r="H62" s="22">
        <v>1230</v>
      </c>
      <c r="I62" s="22"/>
      <c r="J62" s="22">
        <v>1</v>
      </c>
      <c r="K62" s="22"/>
      <c r="L62" s="22"/>
      <c r="M62" s="22"/>
      <c r="N62" s="22"/>
      <c r="O62" s="22"/>
      <c r="P62" s="22"/>
      <c r="Q62" s="22"/>
      <c r="R62" s="33">
        <v>80</v>
      </c>
      <c r="S62" s="33">
        <v>300</v>
      </c>
      <c r="T62" s="22" t="s">
        <v>166</v>
      </c>
      <c r="U62" s="22" t="s">
        <v>167</v>
      </c>
      <c r="V62" s="22" t="s">
        <v>55</v>
      </c>
      <c r="W62" s="22" t="s">
        <v>56</v>
      </c>
      <c r="X62" s="22" t="s">
        <v>57</v>
      </c>
      <c r="Y62" s="22">
        <f>Z62+AE62+AF62+AG62+AH62+AI62+AK62</f>
        <v>1230</v>
      </c>
      <c r="Z62" s="22">
        <f>SUM(AA62:AD62)</f>
        <v>1230</v>
      </c>
      <c r="AA62" s="22">
        <v>1230</v>
      </c>
      <c r="AB62" s="22"/>
      <c r="AC62" s="22"/>
      <c r="AD62" s="22"/>
      <c r="AE62" s="22"/>
      <c r="AF62" s="22"/>
      <c r="AG62" s="22"/>
      <c r="AH62" s="22"/>
      <c r="AI62" s="22"/>
      <c r="AJ62" s="22"/>
      <c r="AK62" s="22"/>
      <c r="AL62" s="22"/>
      <c r="AM62" s="23" t="s">
        <v>256</v>
      </c>
      <c r="AN62" s="23" t="s">
        <v>257</v>
      </c>
      <c r="AO62" s="22"/>
      <c r="AP62" s="3"/>
      <c r="AQ62" s="3"/>
      <c r="AR62" s="3"/>
      <c r="AS62" s="3"/>
      <c r="AT62" s="12"/>
    </row>
    <row r="63" s="2" customFormat="1" ht="278" customHeight="1" spans="1:46">
      <c r="A63" s="22">
        <v>45</v>
      </c>
      <c r="B63" s="22" t="s">
        <v>258</v>
      </c>
      <c r="C63" s="22" t="s">
        <v>50</v>
      </c>
      <c r="D63" s="23" t="s">
        <v>259</v>
      </c>
      <c r="E63" s="22" t="s">
        <v>52</v>
      </c>
      <c r="F63" s="22" t="s">
        <v>50</v>
      </c>
      <c r="G63" s="39">
        <v>1</v>
      </c>
      <c r="H63" s="22">
        <v>600</v>
      </c>
      <c r="I63" s="22"/>
      <c r="J63" s="22">
        <v>1</v>
      </c>
      <c r="K63" s="22"/>
      <c r="L63" s="22"/>
      <c r="M63" s="22"/>
      <c r="N63" s="22"/>
      <c r="O63" s="22"/>
      <c r="P63" s="22"/>
      <c r="Q63" s="22"/>
      <c r="R63" s="45">
        <v>370</v>
      </c>
      <c r="S63" s="45">
        <v>1674</v>
      </c>
      <c r="T63" s="22" t="s">
        <v>166</v>
      </c>
      <c r="U63" s="22" t="s">
        <v>167</v>
      </c>
      <c r="V63" s="22" t="s">
        <v>55</v>
      </c>
      <c r="W63" s="22" t="s">
        <v>56</v>
      </c>
      <c r="X63" s="22" t="s">
        <v>57</v>
      </c>
      <c r="Y63" s="22">
        <f>Z63+AE63+AF63+AG63+AH63+AI63+AK63</f>
        <v>600</v>
      </c>
      <c r="Z63" s="22">
        <f>SUM(AA63:AD63)</f>
        <v>600</v>
      </c>
      <c r="AA63" s="22">
        <v>600</v>
      </c>
      <c r="AB63" s="22"/>
      <c r="AC63" s="22"/>
      <c r="AD63" s="22"/>
      <c r="AE63" s="22"/>
      <c r="AF63" s="22"/>
      <c r="AG63" s="22"/>
      <c r="AH63" s="22"/>
      <c r="AI63" s="22"/>
      <c r="AJ63" s="22"/>
      <c r="AK63" s="22"/>
      <c r="AL63" s="22"/>
      <c r="AM63" s="23" t="s">
        <v>260</v>
      </c>
      <c r="AN63" s="23" t="s">
        <v>261</v>
      </c>
      <c r="AO63" s="22"/>
      <c r="AP63" s="3"/>
      <c r="AQ63" s="3"/>
      <c r="AR63" s="3"/>
      <c r="AS63" s="3"/>
      <c r="AT63" s="12"/>
    </row>
    <row r="64" s="10" customFormat="1" ht="320" customHeight="1" spans="1:46">
      <c r="A64" s="22">
        <v>46</v>
      </c>
      <c r="B64" s="22" t="s">
        <v>262</v>
      </c>
      <c r="C64" s="26" t="s">
        <v>50</v>
      </c>
      <c r="D64" s="23" t="s">
        <v>263</v>
      </c>
      <c r="E64" s="22" t="s">
        <v>52</v>
      </c>
      <c r="F64" s="22" t="s">
        <v>50</v>
      </c>
      <c r="G64" s="26">
        <v>1</v>
      </c>
      <c r="H64" s="22">
        <v>350</v>
      </c>
      <c r="I64" s="22"/>
      <c r="J64" s="22">
        <v>1</v>
      </c>
      <c r="K64" s="22"/>
      <c r="L64" s="22"/>
      <c r="M64" s="22"/>
      <c r="N64" s="22"/>
      <c r="O64" s="22"/>
      <c r="P64" s="22"/>
      <c r="Q64" s="22"/>
      <c r="R64" s="33">
        <v>16</v>
      </c>
      <c r="S64" s="33">
        <v>64</v>
      </c>
      <c r="T64" s="22" t="s">
        <v>133</v>
      </c>
      <c r="U64" s="22" t="s">
        <v>134</v>
      </c>
      <c r="V64" s="22" t="s">
        <v>55</v>
      </c>
      <c r="W64" s="22" t="s">
        <v>56</v>
      </c>
      <c r="X64" s="22" t="s">
        <v>57</v>
      </c>
      <c r="Y64" s="22">
        <f>Z64+AE64</f>
        <v>350</v>
      </c>
      <c r="Z64" s="22">
        <f>SUM(AA64:AD64)</f>
        <v>350</v>
      </c>
      <c r="AA64" s="22">
        <v>350</v>
      </c>
      <c r="AB64" s="33"/>
      <c r="AC64" s="33"/>
      <c r="AD64" s="33"/>
      <c r="AE64" s="22"/>
      <c r="AF64" s="22"/>
      <c r="AG64" s="22"/>
      <c r="AH64" s="49"/>
      <c r="AI64" s="49"/>
      <c r="AJ64" s="22"/>
      <c r="AK64" s="22"/>
      <c r="AL64" s="22"/>
      <c r="AM64" s="23" t="s">
        <v>260</v>
      </c>
      <c r="AN64" s="23" t="s">
        <v>261</v>
      </c>
      <c r="AO64" s="22"/>
      <c r="AP64" s="56"/>
      <c r="AQ64" s="56"/>
      <c r="AR64" s="56"/>
      <c r="AS64" s="56"/>
      <c r="AT64" s="57"/>
    </row>
    <row r="65" s="2" customFormat="1" ht="150" customHeight="1" spans="1:46">
      <c r="A65" s="22">
        <v>47</v>
      </c>
      <c r="B65" s="22" t="s">
        <v>264</v>
      </c>
      <c r="C65" s="26" t="s">
        <v>50</v>
      </c>
      <c r="D65" s="23" t="s">
        <v>265</v>
      </c>
      <c r="E65" s="22" t="s">
        <v>52</v>
      </c>
      <c r="F65" s="22" t="s">
        <v>50</v>
      </c>
      <c r="G65" s="26">
        <v>1</v>
      </c>
      <c r="H65" s="22">
        <v>130</v>
      </c>
      <c r="I65" s="22"/>
      <c r="J65" s="22">
        <v>1</v>
      </c>
      <c r="K65" s="22"/>
      <c r="L65" s="22"/>
      <c r="M65" s="22"/>
      <c r="N65" s="22"/>
      <c r="O65" s="22"/>
      <c r="P65" s="22"/>
      <c r="Q65" s="22"/>
      <c r="R65" s="22">
        <v>988</v>
      </c>
      <c r="S65" s="22">
        <v>4036</v>
      </c>
      <c r="T65" s="22" t="s">
        <v>80</v>
      </c>
      <c r="U65" s="22" t="s">
        <v>81</v>
      </c>
      <c r="V65" s="22" t="s">
        <v>90</v>
      </c>
      <c r="W65" s="22" t="s">
        <v>91</v>
      </c>
      <c r="X65" s="22" t="s">
        <v>57</v>
      </c>
      <c r="Y65" s="22">
        <f>H65</f>
        <v>130</v>
      </c>
      <c r="Z65" s="22">
        <v>130</v>
      </c>
      <c r="AA65" s="22">
        <v>130</v>
      </c>
      <c r="AB65" s="33"/>
      <c r="AC65" s="33"/>
      <c r="AD65" s="33"/>
      <c r="AE65" s="22"/>
      <c r="AF65" s="22"/>
      <c r="AG65" s="22"/>
      <c r="AH65" s="49"/>
      <c r="AI65" s="49"/>
      <c r="AJ65" s="22"/>
      <c r="AK65" s="22"/>
      <c r="AL65" s="22"/>
      <c r="AM65" s="22" t="s">
        <v>266</v>
      </c>
      <c r="AN65" s="23" t="s">
        <v>267</v>
      </c>
      <c r="AO65" s="22"/>
      <c r="AP65" s="3"/>
      <c r="AQ65" s="3"/>
      <c r="AR65" s="3"/>
      <c r="AS65" s="3"/>
      <c r="AT65" s="12"/>
    </row>
    <row r="66" s="2" customFormat="1" ht="150" customHeight="1" spans="1:46">
      <c r="A66" s="22">
        <v>48</v>
      </c>
      <c r="B66" s="22" t="s">
        <v>268</v>
      </c>
      <c r="C66" s="26" t="s">
        <v>50</v>
      </c>
      <c r="D66" s="23" t="s">
        <v>269</v>
      </c>
      <c r="E66" s="22" t="s">
        <v>52</v>
      </c>
      <c r="F66" s="22" t="s">
        <v>50</v>
      </c>
      <c r="G66" s="26">
        <v>1</v>
      </c>
      <c r="H66" s="22">
        <v>100</v>
      </c>
      <c r="I66" s="22"/>
      <c r="J66" s="22">
        <v>1</v>
      </c>
      <c r="K66" s="22"/>
      <c r="L66" s="22"/>
      <c r="M66" s="22"/>
      <c r="N66" s="22"/>
      <c r="O66" s="22"/>
      <c r="P66" s="22"/>
      <c r="Q66" s="22"/>
      <c r="R66" s="22">
        <v>10</v>
      </c>
      <c r="S66" s="22">
        <v>10</v>
      </c>
      <c r="T66" s="22" t="s">
        <v>133</v>
      </c>
      <c r="U66" s="22" t="s">
        <v>134</v>
      </c>
      <c r="V66" s="22" t="s">
        <v>228</v>
      </c>
      <c r="W66" s="22" t="s">
        <v>229</v>
      </c>
      <c r="X66" s="22" t="s">
        <v>207</v>
      </c>
      <c r="Y66" s="22">
        <f>H66</f>
        <v>100</v>
      </c>
      <c r="Z66" s="22">
        <v>100</v>
      </c>
      <c r="AA66" s="22">
        <v>100</v>
      </c>
      <c r="AB66" s="33"/>
      <c r="AC66" s="33"/>
      <c r="AD66" s="33"/>
      <c r="AE66" s="22"/>
      <c r="AF66" s="22"/>
      <c r="AG66" s="22"/>
      <c r="AH66" s="49"/>
      <c r="AI66" s="49"/>
      <c r="AJ66" s="22"/>
      <c r="AK66" s="22"/>
      <c r="AL66" s="22"/>
      <c r="AM66" s="22" t="s">
        <v>270</v>
      </c>
      <c r="AN66" s="23" t="s">
        <v>271</v>
      </c>
      <c r="AO66" s="22"/>
      <c r="AP66" s="3"/>
      <c r="AQ66" s="3"/>
      <c r="AR66" s="3"/>
      <c r="AS66" s="3"/>
      <c r="AT66" s="12"/>
    </row>
    <row r="67" s="2" customFormat="1" ht="150" customHeight="1" spans="1:46">
      <c r="A67" s="22">
        <v>49</v>
      </c>
      <c r="B67" s="22" t="s">
        <v>272</v>
      </c>
      <c r="C67" s="26" t="s">
        <v>50</v>
      </c>
      <c r="D67" s="23" t="s">
        <v>273</v>
      </c>
      <c r="E67" s="22" t="s">
        <v>52</v>
      </c>
      <c r="F67" s="22" t="s">
        <v>50</v>
      </c>
      <c r="G67" s="26">
        <v>1</v>
      </c>
      <c r="H67" s="22">
        <v>80</v>
      </c>
      <c r="I67" s="22"/>
      <c r="J67" s="22">
        <v>1</v>
      </c>
      <c r="K67" s="22"/>
      <c r="L67" s="22"/>
      <c r="M67" s="22"/>
      <c r="N67" s="22"/>
      <c r="O67" s="22"/>
      <c r="P67" s="22"/>
      <c r="Q67" s="22"/>
      <c r="R67" s="22">
        <v>25</v>
      </c>
      <c r="S67" s="22">
        <v>80</v>
      </c>
      <c r="T67" s="22" t="s">
        <v>166</v>
      </c>
      <c r="U67" s="22" t="s">
        <v>167</v>
      </c>
      <c r="V67" s="22" t="s">
        <v>228</v>
      </c>
      <c r="W67" s="22" t="s">
        <v>229</v>
      </c>
      <c r="X67" s="22" t="s">
        <v>207</v>
      </c>
      <c r="Y67" s="22">
        <f>H67</f>
        <v>80</v>
      </c>
      <c r="Z67" s="22">
        <v>80</v>
      </c>
      <c r="AA67" s="22">
        <v>80</v>
      </c>
      <c r="AB67" s="33"/>
      <c r="AC67" s="33"/>
      <c r="AD67" s="33"/>
      <c r="AE67" s="22"/>
      <c r="AF67" s="22"/>
      <c r="AG67" s="22"/>
      <c r="AH67" s="49"/>
      <c r="AI67" s="49"/>
      <c r="AJ67" s="22"/>
      <c r="AK67" s="22"/>
      <c r="AL67" s="22"/>
      <c r="AM67" s="22" t="s">
        <v>248</v>
      </c>
      <c r="AN67" s="23" t="s">
        <v>249</v>
      </c>
      <c r="AO67" s="22"/>
      <c r="AP67" s="3"/>
      <c r="AQ67" s="3"/>
      <c r="AR67" s="3"/>
      <c r="AS67" s="3"/>
      <c r="AT67" s="12"/>
    </row>
    <row r="68" s="2" customFormat="1" ht="150" customHeight="1" spans="1:46">
      <c r="A68" s="22">
        <v>50</v>
      </c>
      <c r="B68" s="22" t="s">
        <v>274</v>
      </c>
      <c r="C68" s="26" t="s">
        <v>50</v>
      </c>
      <c r="D68" s="23" t="s">
        <v>275</v>
      </c>
      <c r="E68" s="22" t="s">
        <v>52</v>
      </c>
      <c r="F68" s="22" t="s">
        <v>50</v>
      </c>
      <c r="G68" s="26">
        <v>1</v>
      </c>
      <c r="H68" s="22">
        <v>70</v>
      </c>
      <c r="I68" s="22"/>
      <c r="J68" s="22">
        <v>1</v>
      </c>
      <c r="K68" s="22"/>
      <c r="L68" s="22"/>
      <c r="M68" s="22"/>
      <c r="N68" s="22"/>
      <c r="O68" s="22"/>
      <c r="P68" s="22"/>
      <c r="Q68" s="22"/>
      <c r="R68" s="22">
        <v>20</v>
      </c>
      <c r="S68" s="22">
        <v>65</v>
      </c>
      <c r="T68" s="22" t="s">
        <v>166</v>
      </c>
      <c r="U68" s="22" t="s">
        <v>167</v>
      </c>
      <c r="V68" s="22" t="s">
        <v>228</v>
      </c>
      <c r="W68" s="22" t="s">
        <v>229</v>
      </c>
      <c r="X68" s="22" t="s">
        <v>207</v>
      </c>
      <c r="Y68" s="22">
        <f>H68</f>
        <v>70</v>
      </c>
      <c r="Z68" s="22">
        <v>70</v>
      </c>
      <c r="AA68" s="22">
        <v>70</v>
      </c>
      <c r="AB68" s="33"/>
      <c r="AC68" s="33"/>
      <c r="AD68" s="33"/>
      <c r="AE68" s="22"/>
      <c r="AF68" s="22"/>
      <c r="AG68" s="22"/>
      <c r="AH68" s="49"/>
      <c r="AI68" s="49"/>
      <c r="AJ68" s="22"/>
      <c r="AK68" s="22"/>
      <c r="AL68" s="22"/>
      <c r="AM68" s="22" t="s">
        <v>248</v>
      </c>
      <c r="AN68" s="23" t="s">
        <v>249</v>
      </c>
      <c r="AO68" s="22"/>
      <c r="AP68" s="3"/>
      <c r="AQ68" s="3"/>
      <c r="AR68" s="3"/>
      <c r="AS68" s="3"/>
      <c r="AT68" s="12"/>
    </row>
    <row r="69" s="6" customFormat="1" ht="150" customHeight="1" spans="1:46">
      <c r="A69" s="22">
        <v>51</v>
      </c>
      <c r="B69" s="22" t="s">
        <v>276</v>
      </c>
      <c r="C69" s="26" t="s">
        <v>50</v>
      </c>
      <c r="D69" s="23" t="s">
        <v>277</v>
      </c>
      <c r="E69" s="22" t="s">
        <v>52</v>
      </c>
      <c r="F69" s="22" t="s">
        <v>50</v>
      </c>
      <c r="G69" s="26">
        <v>1</v>
      </c>
      <c r="H69" s="22">
        <v>210</v>
      </c>
      <c r="I69" s="22"/>
      <c r="J69" s="22">
        <v>1</v>
      </c>
      <c r="K69" s="22"/>
      <c r="L69" s="22"/>
      <c r="M69" s="22"/>
      <c r="N69" s="22"/>
      <c r="O69" s="22"/>
      <c r="P69" s="22"/>
      <c r="Q69" s="22"/>
      <c r="R69" s="22">
        <v>50</v>
      </c>
      <c r="S69" s="22">
        <v>150</v>
      </c>
      <c r="T69" s="22" t="s">
        <v>166</v>
      </c>
      <c r="U69" s="22" t="s">
        <v>167</v>
      </c>
      <c r="V69" s="22" t="s">
        <v>228</v>
      </c>
      <c r="W69" s="22" t="s">
        <v>229</v>
      </c>
      <c r="X69" s="22" t="s">
        <v>207</v>
      </c>
      <c r="Y69" s="22">
        <v>210</v>
      </c>
      <c r="Z69" s="22"/>
      <c r="AA69" s="22"/>
      <c r="AB69" s="33"/>
      <c r="AC69" s="33"/>
      <c r="AD69" s="33"/>
      <c r="AE69" s="22">
        <v>210</v>
      </c>
      <c r="AF69" s="22"/>
      <c r="AG69" s="22"/>
      <c r="AH69" s="49"/>
      <c r="AI69" s="49"/>
      <c r="AJ69" s="22"/>
      <c r="AK69" s="22"/>
      <c r="AL69" s="22"/>
      <c r="AM69" s="22" t="s">
        <v>248</v>
      </c>
      <c r="AN69" s="23" t="s">
        <v>249</v>
      </c>
      <c r="AO69" s="22"/>
      <c r="AP69" s="9"/>
      <c r="AQ69" s="9"/>
      <c r="AR69" s="9"/>
      <c r="AS69" s="9"/>
      <c r="AT69" s="55"/>
    </row>
    <row r="70" s="2" customFormat="1" ht="150" customHeight="1" spans="1:46">
      <c r="A70" s="22">
        <v>52</v>
      </c>
      <c r="B70" s="22" t="s">
        <v>278</v>
      </c>
      <c r="C70" s="26" t="s">
        <v>50</v>
      </c>
      <c r="D70" s="23" t="s">
        <v>279</v>
      </c>
      <c r="E70" s="22" t="s">
        <v>52</v>
      </c>
      <c r="F70" s="22" t="s">
        <v>50</v>
      </c>
      <c r="G70" s="26">
        <v>1</v>
      </c>
      <c r="H70" s="22">
        <v>1600</v>
      </c>
      <c r="I70" s="22"/>
      <c r="J70" s="22">
        <v>1</v>
      </c>
      <c r="K70" s="22"/>
      <c r="L70" s="22"/>
      <c r="M70" s="22"/>
      <c r="N70" s="22"/>
      <c r="O70" s="22"/>
      <c r="P70" s="22"/>
      <c r="Q70" s="22"/>
      <c r="R70" s="22">
        <v>100</v>
      </c>
      <c r="S70" s="22">
        <v>500</v>
      </c>
      <c r="T70" s="22" t="s">
        <v>228</v>
      </c>
      <c r="U70" s="22" t="s">
        <v>229</v>
      </c>
      <c r="V70" s="22" t="s">
        <v>228</v>
      </c>
      <c r="W70" s="22" t="s">
        <v>229</v>
      </c>
      <c r="X70" s="22" t="s">
        <v>207</v>
      </c>
      <c r="Y70" s="22">
        <f>H70</f>
        <v>1600</v>
      </c>
      <c r="Z70" s="22"/>
      <c r="AA70" s="22"/>
      <c r="AB70" s="33"/>
      <c r="AC70" s="33"/>
      <c r="AD70" s="33"/>
      <c r="AE70" s="22">
        <v>1600</v>
      </c>
      <c r="AF70" s="22"/>
      <c r="AG70" s="22"/>
      <c r="AH70" s="49"/>
      <c r="AI70" s="22"/>
      <c r="AJ70" s="22"/>
      <c r="AK70" s="22"/>
      <c r="AL70" s="22"/>
      <c r="AM70" s="22" t="s">
        <v>280</v>
      </c>
      <c r="AN70" s="23" t="s">
        <v>281</v>
      </c>
      <c r="AO70" s="22"/>
      <c r="AP70" s="3"/>
      <c r="AQ70" s="3"/>
      <c r="AR70" s="3"/>
      <c r="AS70" s="3"/>
      <c r="AT70" s="12"/>
    </row>
    <row r="71" s="2" customFormat="1" ht="150" customHeight="1" spans="1:46">
      <c r="A71" s="22">
        <v>53</v>
      </c>
      <c r="B71" s="22" t="s">
        <v>282</v>
      </c>
      <c r="C71" s="26" t="s">
        <v>50</v>
      </c>
      <c r="D71" s="23" t="s">
        <v>283</v>
      </c>
      <c r="E71" s="22" t="s">
        <v>52</v>
      </c>
      <c r="F71" s="22" t="s">
        <v>50</v>
      </c>
      <c r="G71" s="26">
        <v>1</v>
      </c>
      <c r="H71" s="22">
        <v>30</v>
      </c>
      <c r="I71" s="22"/>
      <c r="J71" s="22">
        <v>1</v>
      </c>
      <c r="K71" s="22"/>
      <c r="L71" s="22"/>
      <c r="M71" s="22"/>
      <c r="N71" s="22"/>
      <c r="O71" s="22"/>
      <c r="P71" s="22"/>
      <c r="Q71" s="22"/>
      <c r="R71" s="22">
        <v>400</v>
      </c>
      <c r="S71" s="22">
        <v>1500</v>
      </c>
      <c r="T71" s="22" t="s">
        <v>74</v>
      </c>
      <c r="U71" s="22" t="s">
        <v>75</v>
      </c>
      <c r="V71" s="22" t="s">
        <v>228</v>
      </c>
      <c r="W71" s="22" t="s">
        <v>229</v>
      </c>
      <c r="X71" s="22" t="s">
        <v>207</v>
      </c>
      <c r="Y71" s="22">
        <f>H71</f>
        <v>30</v>
      </c>
      <c r="Z71" s="22">
        <v>30</v>
      </c>
      <c r="AA71" s="22">
        <v>30</v>
      </c>
      <c r="AB71" s="33"/>
      <c r="AC71" s="33"/>
      <c r="AD71" s="33"/>
      <c r="AE71" s="22"/>
      <c r="AF71" s="22"/>
      <c r="AG71" s="22"/>
      <c r="AH71" s="49"/>
      <c r="AI71" s="49"/>
      <c r="AJ71" s="22"/>
      <c r="AK71" s="22"/>
      <c r="AL71" s="22"/>
      <c r="AM71" s="22" t="s">
        <v>284</v>
      </c>
      <c r="AN71" s="23" t="s">
        <v>285</v>
      </c>
      <c r="AO71" s="22"/>
      <c r="AP71" s="3"/>
      <c r="AQ71" s="3">
        <v>150000</v>
      </c>
      <c r="AR71" s="3"/>
      <c r="AS71" s="3"/>
      <c r="AT71" s="12"/>
    </row>
    <row r="72" s="6" customFormat="1" ht="150" customHeight="1" spans="1:46">
      <c r="A72" s="22">
        <v>54</v>
      </c>
      <c r="B72" s="22" t="s">
        <v>286</v>
      </c>
      <c r="C72" s="26" t="s">
        <v>50</v>
      </c>
      <c r="D72" s="23" t="s">
        <v>287</v>
      </c>
      <c r="E72" s="22" t="s">
        <v>52</v>
      </c>
      <c r="F72" s="22" t="s">
        <v>50</v>
      </c>
      <c r="G72" s="26">
        <v>1</v>
      </c>
      <c r="H72" s="22">
        <v>160</v>
      </c>
      <c r="I72" s="22"/>
      <c r="J72" s="22">
        <v>1</v>
      </c>
      <c r="K72" s="22"/>
      <c r="L72" s="22"/>
      <c r="M72" s="22"/>
      <c r="N72" s="22"/>
      <c r="O72" s="22"/>
      <c r="P72" s="22"/>
      <c r="Q72" s="22"/>
      <c r="R72" s="22">
        <v>136</v>
      </c>
      <c r="S72" s="22">
        <v>534</v>
      </c>
      <c r="T72" s="22" t="s">
        <v>133</v>
      </c>
      <c r="U72" s="22" t="s">
        <v>134</v>
      </c>
      <c r="V72" s="24" t="s">
        <v>55</v>
      </c>
      <c r="W72" s="24" t="s">
        <v>56</v>
      </c>
      <c r="X72" s="24" t="s">
        <v>57</v>
      </c>
      <c r="Y72" s="22">
        <v>160</v>
      </c>
      <c r="Z72" s="22"/>
      <c r="AA72" s="22"/>
      <c r="AB72" s="33"/>
      <c r="AC72" s="33"/>
      <c r="AD72" s="33"/>
      <c r="AE72" s="22"/>
      <c r="AF72" s="22"/>
      <c r="AG72" s="22"/>
      <c r="AH72" s="49"/>
      <c r="AI72" s="49">
        <v>160</v>
      </c>
      <c r="AJ72" s="22"/>
      <c r="AK72" s="22"/>
      <c r="AL72" s="22"/>
      <c r="AM72" s="23" t="s">
        <v>288</v>
      </c>
      <c r="AN72" s="23" t="s">
        <v>289</v>
      </c>
      <c r="AO72" s="22"/>
      <c r="AP72" s="9"/>
      <c r="AQ72" s="9"/>
      <c r="AR72" s="9"/>
      <c r="AS72" s="9"/>
      <c r="AT72" s="55"/>
    </row>
    <row r="73" s="6" customFormat="1" ht="150" customHeight="1" spans="1:46">
      <c r="A73" s="22">
        <v>55</v>
      </c>
      <c r="B73" s="22" t="s">
        <v>290</v>
      </c>
      <c r="C73" s="26" t="s">
        <v>50</v>
      </c>
      <c r="D73" s="23" t="s">
        <v>291</v>
      </c>
      <c r="E73" s="22" t="s">
        <v>52</v>
      </c>
      <c r="F73" s="22" t="s">
        <v>50</v>
      </c>
      <c r="G73" s="26">
        <v>1</v>
      </c>
      <c r="H73" s="22">
        <v>64</v>
      </c>
      <c r="I73" s="22"/>
      <c r="J73" s="22">
        <v>1</v>
      </c>
      <c r="K73" s="22"/>
      <c r="L73" s="22"/>
      <c r="M73" s="22"/>
      <c r="N73" s="22"/>
      <c r="O73" s="22"/>
      <c r="P73" s="22"/>
      <c r="Q73" s="22"/>
      <c r="R73" s="22">
        <v>486</v>
      </c>
      <c r="S73" s="22">
        <v>2781</v>
      </c>
      <c r="T73" s="22" t="s">
        <v>133</v>
      </c>
      <c r="U73" s="22" t="s">
        <v>134</v>
      </c>
      <c r="V73" s="24" t="s">
        <v>55</v>
      </c>
      <c r="W73" s="24" t="s">
        <v>56</v>
      </c>
      <c r="X73" s="24" t="s">
        <v>57</v>
      </c>
      <c r="Y73" s="22">
        <v>64</v>
      </c>
      <c r="Z73" s="22"/>
      <c r="AA73" s="22"/>
      <c r="AB73" s="33"/>
      <c r="AC73" s="33"/>
      <c r="AD73" s="33"/>
      <c r="AE73" s="22"/>
      <c r="AF73" s="22"/>
      <c r="AG73" s="22"/>
      <c r="AH73" s="49"/>
      <c r="AI73" s="49">
        <v>64</v>
      </c>
      <c r="AJ73" s="22"/>
      <c r="AK73" s="22"/>
      <c r="AL73" s="22"/>
      <c r="AM73" s="23" t="s">
        <v>292</v>
      </c>
      <c r="AN73" s="23" t="s">
        <v>293</v>
      </c>
      <c r="AO73" s="22"/>
      <c r="AP73" s="9"/>
      <c r="AQ73" s="9"/>
      <c r="AR73" s="9"/>
      <c r="AS73" s="9"/>
      <c r="AT73" s="55"/>
    </row>
    <row r="74" s="2" customFormat="1" ht="39.95" customHeight="1" spans="1:46">
      <c r="A74" s="21" t="s">
        <v>294</v>
      </c>
      <c r="B74" s="21"/>
      <c r="C74" s="21"/>
      <c r="D74" s="25"/>
      <c r="E74" s="25"/>
      <c r="F74" s="25"/>
      <c r="G74" s="22">
        <f>G75</f>
        <v>3</v>
      </c>
      <c r="H74" s="22">
        <f>H75</f>
        <v>3850</v>
      </c>
      <c r="I74" s="22">
        <f t="shared" ref="I74:X74" si="30">I75</f>
        <v>0</v>
      </c>
      <c r="J74" s="22">
        <f t="shared" si="30"/>
        <v>3</v>
      </c>
      <c r="K74" s="22">
        <f t="shared" si="30"/>
        <v>0</v>
      </c>
      <c r="L74" s="22">
        <f t="shared" si="30"/>
        <v>0</v>
      </c>
      <c r="M74" s="22">
        <f t="shared" si="30"/>
        <v>0</v>
      </c>
      <c r="N74" s="22">
        <f t="shared" si="30"/>
        <v>0</v>
      </c>
      <c r="O74" s="22">
        <f t="shared" si="30"/>
        <v>0</v>
      </c>
      <c r="P74" s="22">
        <f t="shared" si="30"/>
        <v>0</v>
      </c>
      <c r="Q74" s="22">
        <f t="shared" si="30"/>
        <v>0</v>
      </c>
      <c r="R74" s="22">
        <f t="shared" si="30"/>
        <v>2872</v>
      </c>
      <c r="S74" s="22">
        <f t="shared" si="30"/>
        <v>12500</v>
      </c>
      <c r="T74" s="22"/>
      <c r="U74" s="22"/>
      <c r="V74" s="22"/>
      <c r="W74" s="22"/>
      <c r="X74" s="22"/>
      <c r="Y74" s="22">
        <f t="shared" ref="Y74:AN74" si="31">Y75</f>
        <v>3850</v>
      </c>
      <c r="Z74" s="22">
        <f t="shared" si="31"/>
        <v>3621</v>
      </c>
      <c r="AA74" s="22">
        <f t="shared" si="31"/>
        <v>1671</v>
      </c>
      <c r="AB74" s="22">
        <f t="shared" si="31"/>
        <v>0</v>
      </c>
      <c r="AC74" s="22">
        <f t="shared" si="31"/>
        <v>1950</v>
      </c>
      <c r="AD74" s="22">
        <f t="shared" si="31"/>
        <v>0</v>
      </c>
      <c r="AE74" s="22">
        <f t="shared" si="31"/>
        <v>0</v>
      </c>
      <c r="AF74" s="22">
        <f t="shared" si="31"/>
        <v>0</v>
      </c>
      <c r="AG74" s="22">
        <f t="shared" si="31"/>
        <v>0</v>
      </c>
      <c r="AH74" s="22">
        <f t="shared" si="31"/>
        <v>0</v>
      </c>
      <c r="AI74" s="22">
        <f t="shared" si="31"/>
        <v>229</v>
      </c>
      <c r="AJ74" s="22">
        <f t="shared" si="31"/>
        <v>0</v>
      </c>
      <c r="AK74" s="22">
        <f t="shared" si="31"/>
        <v>0</v>
      </c>
      <c r="AL74" s="22"/>
      <c r="AM74" s="22">
        <f>AM75</f>
        <v>0</v>
      </c>
      <c r="AN74" s="22">
        <f>AN75</f>
        <v>0</v>
      </c>
      <c r="AO74" s="22">
        <f>AO75</f>
        <v>0</v>
      </c>
      <c r="AP74" s="3"/>
      <c r="AQ74" s="3"/>
      <c r="AR74" s="3"/>
      <c r="AS74" s="3"/>
      <c r="AT74" s="12"/>
    </row>
    <row r="75" s="2" customFormat="1" ht="39.95" customHeight="1" spans="1:46">
      <c r="A75" s="21" t="s">
        <v>295</v>
      </c>
      <c r="B75" s="21"/>
      <c r="C75" s="21"/>
      <c r="D75" s="25"/>
      <c r="E75" s="25"/>
      <c r="F75" s="25"/>
      <c r="G75" s="22">
        <f>SUM(G76:G78)</f>
        <v>3</v>
      </c>
      <c r="H75" s="22">
        <f>SUM(H76:H78)</f>
        <v>3850</v>
      </c>
      <c r="I75" s="22">
        <f t="shared" ref="I75:S75" si="32">SUM(I76:I78)</f>
        <v>0</v>
      </c>
      <c r="J75" s="22">
        <f t="shared" si="32"/>
        <v>3</v>
      </c>
      <c r="K75" s="22">
        <f t="shared" si="32"/>
        <v>0</v>
      </c>
      <c r="L75" s="22">
        <f t="shared" si="32"/>
        <v>0</v>
      </c>
      <c r="M75" s="22">
        <f t="shared" si="32"/>
        <v>0</v>
      </c>
      <c r="N75" s="22">
        <f t="shared" si="32"/>
        <v>0</v>
      </c>
      <c r="O75" s="22">
        <f t="shared" si="32"/>
        <v>0</v>
      </c>
      <c r="P75" s="22">
        <f t="shared" si="32"/>
        <v>0</v>
      </c>
      <c r="Q75" s="22">
        <f t="shared" si="32"/>
        <v>0</v>
      </c>
      <c r="R75" s="22">
        <f t="shared" si="32"/>
        <v>2872</v>
      </c>
      <c r="S75" s="22">
        <f t="shared" si="32"/>
        <v>12500</v>
      </c>
      <c r="T75" s="22"/>
      <c r="U75" s="22"/>
      <c r="V75" s="22"/>
      <c r="W75" s="22"/>
      <c r="X75" s="22"/>
      <c r="Y75" s="22">
        <f>SUM(Y76:Y78)</f>
        <v>3850</v>
      </c>
      <c r="Z75" s="22">
        <f t="shared" ref="Z75:AK75" si="33">SUM(Z76:Z78)</f>
        <v>3621</v>
      </c>
      <c r="AA75" s="22">
        <f t="shared" si="33"/>
        <v>1671</v>
      </c>
      <c r="AB75" s="22">
        <f t="shared" si="33"/>
        <v>0</v>
      </c>
      <c r="AC75" s="22">
        <f t="shared" si="33"/>
        <v>1950</v>
      </c>
      <c r="AD75" s="22">
        <f t="shared" si="33"/>
        <v>0</v>
      </c>
      <c r="AE75" s="22">
        <f t="shared" si="33"/>
        <v>0</v>
      </c>
      <c r="AF75" s="22">
        <f t="shared" si="33"/>
        <v>0</v>
      </c>
      <c r="AG75" s="22">
        <f t="shared" si="33"/>
        <v>0</v>
      </c>
      <c r="AH75" s="22">
        <f t="shared" si="33"/>
        <v>0</v>
      </c>
      <c r="AI75" s="22">
        <f t="shared" si="33"/>
        <v>229</v>
      </c>
      <c r="AJ75" s="22">
        <f t="shared" si="33"/>
        <v>0</v>
      </c>
      <c r="AK75" s="22">
        <f t="shared" si="33"/>
        <v>0</v>
      </c>
      <c r="AL75" s="22"/>
      <c r="AM75" s="23"/>
      <c r="AN75" s="23"/>
      <c r="AO75" s="22"/>
      <c r="AP75" s="3"/>
      <c r="AQ75" s="3"/>
      <c r="AR75" s="3"/>
      <c r="AS75" s="3"/>
      <c r="AT75" s="12"/>
    </row>
    <row r="76" s="2" customFormat="1" ht="159" customHeight="1" spans="1:46">
      <c r="A76" s="22">
        <v>56</v>
      </c>
      <c r="B76" s="22" t="s">
        <v>296</v>
      </c>
      <c r="C76" s="22" t="s">
        <v>50</v>
      </c>
      <c r="D76" s="58" t="s">
        <v>297</v>
      </c>
      <c r="E76" s="22" t="s">
        <v>52</v>
      </c>
      <c r="F76" s="22" t="s">
        <v>50</v>
      </c>
      <c r="G76" s="39">
        <v>1</v>
      </c>
      <c r="H76" s="39">
        <v>3000</v>
      </c>
      <c r="I76" s="39"/>
      <c r="J76" s="39">
        <v>1</v>
      </c>
      <c r="K76" s="39"/>
      <c r="L76" s="39"/>
      <c r="M76" s="39"/>
      <c r="N76" s="39"/>
      <c r="O76" s="39"/>
      <c r="P76" s="39"/>
      <c r="Q76" s="39"/>
      <c r="R76" s="22">
        <v>1500</v>
      </c>
      <c r="S76" s="22">
        <v>5500</v>
      </c>
      <c r="T76" s="22" t="s">
        <v>212</v>
      </c>
      <c r="U76" s="22" t="s">
        <v>213</v>
      </c>
      <c r="V76" s="22" t="s">
        <v>212</v>
      </c>
      <c r="W76" s="22" t="s">
        <v>213</v>
      </c>
      <c r="X76" s="22" t="s">
        <v>207</v>
      </c>
      <c r="Y76" s="22">
        <v>3000</v>
      </c>
      <c r="Z76" s="22">
        <f>SUM(AA76:AD76)</f>
        <v>3000</v>
      </c>
      <c r="AA76" s="22">
        <v>1279</v>
      </c>
      <c r="AB76" s="22"/>
      <c r="AC76" s="22">
        <v>1721</v>
      </c>
      <c r="AD76" s="22"/>
      <c r="AE76" s="22"/>
      <c r="AF76" s="22"/>
      <c r="AG76" s="22"/>
      <c r="AH76" s="22"/>
      <c r="AI76" s="22"/>
      <c r="AJ76" s="22"/>
      <c r="AK76" s="22"/>
      <c r="AL76" s="22"/>
      <c r="AM76" s="37" t="s">
        <v>298</v>
      </c>
      <c r="AN76" s="37" t="s">
        <v>299</v>
      </c>
      <c r="AO76" s="22" t="s">
        <v>300</v>
      </c>
      <c r="AP76" s="3"/>
      <c r="AQ76" s="3"/>
      <c r="AR76" s="3"/>
      <c r="AS76" s="3"/>
      <c r="AT76" s="3" t="s">
        <v>301</v>
      </c>
    </row>
    <row r="77" s="2" customFormat="1" ht="161" customHeight="1" spans="1:46">
      <c r="A77" s="22">
        <v>57</v>
      </c>
      <c r="B77" s="22" t="s">
        <v>302</v>
      </c>
      <c r="C77" s="22" t="s">
        <v>50</v>
      </c>
      <c r="D77" s="23" t="s">
        <v>303</v>
      </c>
      <c r="E77" s="22" t="s">
        <v>52</v>
      </c>
      <c r="F77" s="22" t="s">
        <v>50</v>
      </c>
      <c r="G77" s="22">
        <v>1</v>
      </c>
      <c r="H77" s="22">
        <v>250</v>
      </c>
      <c r="I77" s="22"/>
      <c r="J77" s="22">
        <v>1</v>
      </c>
      <c r="K77" s="22"/>
      <c r="L77" s="22"/>
      <c r="M77" s="22"/>
      <c r="N77" s="22"/>
      <c r="O77" s="22"/>
      <c r="P77" s="22"/>
      <c r="Q77" s="22"/>
      <c r="R77" s="33">
        <v>392</v>
      </c>
      <c r="S77" s="33">
        <v>2000</v>
      </c>
      <c r="T77" s="22" t="s">
        <v>212</v>
      </c>
      <c r="U77" s="22" t="s">
        <v>213</v>
      </c>
      <c r="V77" s="22" t="s">
        <v>212</v>
      </c>
      <c r="W77" s="22" t="s">
        <v>213</v>
      </c>
      <c r="X77" s="22" t="s">
        <v>207</v>
      </c>
      <c r="Y77" s="22">
        <f>Z77+AE77+AF77+AG77+AH77+AI77+AK77</f>
        <v>250</v>
      </c>
      <c r="Z77" s="22">
        <f>SUM(AA77:AC77)</f>
        <v>250</v>
      </c>
      <c r="AA77" s="22">
        <v>250</v>
      </c>
      <c r="AB77" s="22"/>
      <c r="AC77" s="22"/>
      <c r="AD77" s="22"/>
      <c r="AE77" s="22"/>
      <c r="AF77" s="22"/>
      <c r="AG77" s="22"/>
      <c r="AH77" s="22"/>
      <c r="AI77" s="22"/>
      <c r="AJ77" s="22"/>
      <c r="AK77" s="22"/>
      <c r="AL77" s="22"/>
      <c r="AM77" s="37" t="s">
        <v>304</v>
      </c>
      <c r="AN77" s="37" t="s">
        <v>299</v>
      </c>
      <c r="AO77" s="22"/>
      <c r="AP77" s="3"/>
      <c r="AQ77" s="3"/>
      <c r="AR77" s="3"/>
      <c r="AS77" s="3"/>
      <c r="AT77" s="3"/>
    </row>
    <row r="78" s="2" customFormat="1" ht="165" customHeight="1" spans="1:46">
      <c r="A78" s="22">
        <v>58</v>
      </c>
      <c r="B78" s="22" t="s">
        <v>305</v>
      </c>
      <c r="C78" s="22" t="s">
        <v>50</v>
      </c>
      <c r="D78" s="23" t="s">
        <v>306</v>
      </c>
      <c r="E78" s="22" t="s">
        <v>52</v>
      </c>
      <c r="F78" s="22" t="s">
        <v>50</v>
      </c>
      <c r="G78" s="22">
        <v>1</v>
      </c>
      <c r="H78" s="22">
        <v>600</v>
      </c>
      <c r="I78" s="22"/>
      <c r="J78" s="22">
        <v>1</v>
      </c>
      <c r="K78" s="22"/>
      <c r="L78" s="22"/>
      <c r="M78" s="22"/>
      <c r="N78" s="22"/>
      <c r="O78" s="22"/>
      <c r="P78" s="22"/>
      <c r="Q78" s="22"/>
      <c r="R78" s="22">
        <v>980</v>
      </c>
      <c r="S78" s="22">
        <v>5000</v>
      </c>
      <c r="T78" s="22" t="s">
        <v>212</v>
      </c>
      <c r="U78" s="22" t="s">
        <v>213</v>
      </c>
      <c r="V78" s="22" t="s">
        <v>212</v>
      </c>
      <c r="W78" s="22" t="s">
        <v>213</v>
      </c>
      <c r="X78" s="22" t="s">
        <v>207</v>
      </c>
      <c r="Y78" s="22">
        <f>H78</f>
        <v>600</v>
      </c>
      <c r="Z78" s="22">
        <f>H78-AC78</f>
        <v>371</v>
      </c>
      <c r="AA78" s="22">
        <f>Z78-AC78</f>
        <v>142</v>
      </c>
      <c r="AB78" s="22"/>
      <c r="AC78" s="22">
        <v>229</v>
      </c>
      <c r="AD78" s="22"/>
      <c r="AE78" s="22"/>
      <c r="AF78" s="22"/>
      <c r="AG78" s="22"/>
      <c r="AH78" s="22"/>
      <c r="AI78" s="22">
        <f>Y78-Z78</f>
        <v>229</v>
      </c>
      <c r="AJ78" s="22"/>
      <c r="AK78" s="22"/>
      <c r="AL78" s="22"/>
      <c r="AM78" s="22" t="s">
        <v>307</v>
      </c>
      <c r="AN78" s="37" t="s">
        <v>308</v>
      </c>
      <c r="AO78" s="22"/>
      <c r="AP78" s="3"/>
      <c r="AQ78" s="3"/>
      <c r="AR78" s="3"/>
      <c r="AS78" s="3"/>
      <c r="AT78" s="3"/>
    </row>
    <row r="79" s="2" customFormat="1" ht="39.95" customHeight="1" spans="1:46">
      <c r="A79" s="21" t="s">
        <v>309</v>
      </c>
      <c r="B79" s="21"/>
      <c r="C79" s="21"/>
      <c r="D79" s="25"/>
      <c r="E79" s="25"/>
      <c r="F79" s="25"/>
      <c r="G79" s="42">
        <f>G80</f>
        <v>5</v>
      </c>
      <c r="H79" s="42">
        <f>H80</f>
        <v>1222</v>
      </c>
      <c r="I79" s="42">
        <f t="shared" ref="I79:S79" si="34">I80</f>
        <v>52</v>
      </c>
      <c r="J79" s="42">
        <f t="shared" si="34"/>
        <v>5</v>
      </c>
      <c r="K79" s="42">
        <f t="shared" si="34"/>
        <v>0</v>
      </c>
      <c r="L79" s="42">
        <f t="shared" si="34"/>
        <v>0</v>
      </c>
      <c r="M79" s="42">
        <f t="shared" si="34"/>
        <v>0</v>
      </c>
      <c r="N79" s="42">
        <f t="shared" si="34"/>
        <v>0</v>
      </c>
      <c r="O79" s="42">
        <f t="shared" si="34"/>
        <v>0</v>
      </c>
      <c r="P79" s="42">
        <f t="shared" si="34"/>
        <v>0</v>
      </c>
      <c r="Q79" s="42">
        <f t="shared" si="34"/>
        <v>0</v>
      </c>
      <c r="R79" s="42">
        <f t="shared" si="34"/>
        <v>50597</v>
      </c>
      <c r="S79" s="42">
        <f t="shared" si="34"/>
        <v>202454</v>
      </c>
      <c r="T79" s="42"/>
      <c r="U79" s="42"/>
      <c r="V79" s="42"/>
      <c r="W79" s="42"/>
      <c r="X79" s="42"/>
      <c r="Y79" s="42">
        <f>Y80</f>
        <v>1222</v>
      </c>
      <c r="Z79" s="42">
        <f t="shared" ref="Z79:AK79" si="35">Z80</f>
        <v>972</v>
      </c>
      <c r="AA79" s="42">
        <f t="shared" si="35"/>
        <v>972</v>
      </c>
      <c r="AB79" s="42">
        <f t="shared" si="35"/>
        <v>0</v>
      </c>
      <c r="AC79" s="42">
        <f t="shared" si="35"/>
        <v>0</v>
      </c>
      <c r="AD79" s="42">
        <f t="shared" si="35"/>
        <v>0</v>
      </c>
      <c r="AE79" s="42">
        <f t="shared" si="35"/>
        <v>250</v>
      </c>
      <c r="AF79" s="42">
        <f t="shared" si="35"/>
        <v>0</v>
      </c>
      <c r="AG79" s="42">
        <f t="shared" si="35"/>
        <v>0</v>
      </c>
      <c r="AH79" s="42">
        <f t="shared" si="35"/>
        <v>0</v>
      </c>
      <c r="AI79" s="42">
        <f t="shared" si="35"/>
        <v>0</v>
      </c>
      <c r="AJ79" s="42">
        <f t="shared" si="35"/>
        <v>0</v>
      </c>
      <c r="AK79" s="42">
        <f t="shared" si="35"/>
        <v>0</v>
      </c>
      <c r="AL79" s="42"/>
      <c r="AM79" s="23"/>
      <c r="AN79" s="23"/>
      <c r="AO79" s="22"/>
      <c r="AP79" s="3"/>
      <c r="AQ79" s="3"/>
      <c r="AR79" s="3"/>
      <c r="AS79" s="3"/>
      <c r="AT79" s="12"/>
    </row>
    <row r="80" s="2" customFormat="1" ht="39.95" customHeight="1" spans="1:46">
      <c r="A80" s="21" t="s">
        <v>310</v>
      </c>
      <c r="B80" s="21"/>
      <c r="C80" s="21"/>
      <c r="D80" s="25"/>
      <c r="E80" s="25"/>
      <c r="F80" s="25"/>
      <c r="G80" s="42">
        <f>SUM(G81:G85)</f>
        <v>5</v>
      </c>
      <c r="H80" s="42">
        <f>SUM(H81:H85)</f>
        <v>1222</v>
      </c>
      <c r="I80" s="42">
        <f t="shared" ref="I80:S80" si="36">SUM(I81:I85)</f>
        <v>52</v>
      </c>
      <c r="J80" s="42">
        <f t="shared" si="36"/>
        <v>5</v>
      </c>
      <c r="K80" s="42">
        <f t="shared" si="36"/>
        <v>0</v>
      </c>
      <c r="L80" s="42">
        <f t="shared" si="36"/>
        <v>0</v>
      </c>
      <c r="M80" s="42">
        <f t="shared" si="36"/>
        <v>0</v>
      </c>
      <c r="N80" s="42">
        <f t="shared" si="36"/>
        <v>0</v>
      </c>
      <c r="O80" s="42">
        <f t="shared" si="36"/>
        <v>0</v>
      </c>
      <c r="P80" s="42">
        <f t="shared" si="36"/>
        <v>0</v>
      </c>
      <c r="Q80" s="42">
        <f t="shared" si="36"/>
        <v>0</v>
      </c>
      <c r="R80" s="42">
        <f t="shared" si="36"/>
        <v>50597</v>
      </c>
      <c r="S80" s="42">
        <f t="shared" si="36"/>
        <v>202454</v>
      </c>
      <c r="T80" s="42"/>
      <c r="U80" s="42"/>
      <c r="V80" s="42"/>
      <c r="W80" s="42"/>
      <c r="X80" s="42"/>
      <c r="Y80" s="42">
        <f>SUM(Y81:Y85)</f>
        <v>1222</v>
      </c>
      <c r="Z80" s="42">
        <f t="shared" ref="Z80:AK80" si="37">SUM(Z81:Z85)</f>
        <v>972</v>
      </c>
      <c r="AA80" s="42">
        <f t="shared" si="37"/>
        <v>972</v>
      </c>
      <c r="AB80" s="42">
        <f t="shared" si="37"/>
        <v>0</v>
      </c>
      <c r="AC80" s="42">
        <f t="shared" si="37"/>
        <v>0</v>
      </c>
      <c r="AD80" s="42">
        <f t="shared" si="37"/>
        <v>0</v>
      </c>
      <c r="AE80" s="42">
        <f t="shared" si="37"/>
        <v>250</v>
      </c>
      <c r="AF80" s="42">
        <f t="shared" si="37"/>
        <v>0</v>
      </c>
      <c r="AG80" s="42">
        <f t="shared" si="37"/>
        <v>0</v>
      </c>
      <c r="AH80" s="42">
        <f t="shared" si="37"/>
        <v>0</v>
      </c>
      <c r="AI80" s="42">
        <f t="shared" si="37"/>
        <v>0</v>
      </c>
      <c r="AJ80" s="42">
        <f t="shared" si="37"/>
        <v>0</v>
      </c>
      <c r="AK80" s="42">
        <f t="shared" si="37"/>
        <v>0</v>
      </c>
      <c r="AL80" s="42"/>
      <c r="AM80" s="23"/>
      <c r="AN80" s="23"/>
      <c r="AO80" s="22"/>
      <c r="AP80" s="3"/>
      <c r="AQ80" s="3"/>
      <c r="AR80" s="3"/>
      <c r="AS80" s="3"/>
      <c r="AT80" s="12"/>
    </row>
    <row r="81" s="2" customFormat="1" ht="104.1" customHeight="1" spans="1:46">
      <c r="A81" s="22">
        <v>59</v>
      </c>
      <c r="B81" s="22" t="s">
        <v>311</v>
      </c>
      <c r="C81" s="22" t="s">
        <v>50</v>
      </c>
      <c r="D81" s="32" t="s">
        <v>312</v>
      </c>
      <c r="E81" s="22" t="s">
        <v>52</v>
      </c>
      <c r="F81" s="22" t="s">
        <v>50</v>
      </c>
      <c r="G81" s="42">
        <v>1</v>
      </c>
      <c r="H81" s="33">
        <v>312</v>
      </c>
      <c r="I81" s="33"/>
      <c r="J81" s="33">
        <v>1</v>
      </c>
      <c r="K81" s="33"/>
      <c r="L81" s="33"/>
      <c r="M81" s="33"/>
      <c r="N81" s="33"/>
      <c r="O81" s="33"/>
      <c r="P81" s="33"/>
      <c r="Q81" s="33"/>
      <c r="R81" s="41">
        <v>50000</v>
      </c>
      <c r="S81" s="41">
        <v>200000</v>
      </c>
      <c r="T81" s="22" t="s">
        <v>313</v>
      </c>
      <c r="U81" s="22" t="s">
        <v>314</v>
      </c>
      <c r="V81" s="22" t="s">
        <v>315</v>
      </c>
      <c r="W81" s="22" t="s">
        <v>316</v>
      </c>
      <c r="X81" s="22" t="s">
        <v>140</v>
      </c>
      <c r="Y81" s="22">
        <f>Z81+AE81+AF81+AG81+AH81+AI81+AK81</f>
        <v>312</v>
      </c>
      <c r="Z81" s="22">
        <f>SUM(AA81:AD81)</f>
        <v>312</v>
      </c>
      <c r="AA81" s="22">
        <v>312</v>
      </c>
      <c r="AB81" s="22"/>
      <c r="AC81" s="22"/>
      <c r="AD81" s="22"/>
      <c r="AE81" s="22"/>
      <c r="AF81" s="22"/>
      <c r="AG81" s="22"/>
      <c r="AH81" s="22"/>
      <c r="AI81" s="22"/>
      <c r="AJ81" s="22"/>
      <c r="AK81" s="22"/>
      <c r="AL81" s="22"/>
      <c r="AM81" s="23" t="s">
        <v>317</v>
      </c>
      <c r="AN81" s="23" t="s">
        <v>318</v>
      </c>
      <c r="AO81" s="22"/>
      <c r="AP81" s="3"/>
      <c r="AQ81" s="3"/>
      <c r="AR81" s="3"/>
      <c r="AS81" s="3"/>
      <c r="AT81" s="12"/>
    </row>
    <row r="82" s="2" customFormat="1" ht="126" customHeight="1" spans="1:46">
      <c r="A82" s="22">
        <v>60</v>
      </c>
      <c r="B82" s="22" t="s">
        <v>319</v>
      </c>
      <c r="C82" s="22" t="s">
        <v>50</v>
      </c>
      <c r="D82" s="23" t="s">
        <v>320</v>
      </c>
      <c r="E82" s="22" t="s">
        <v>52</v>
      </c>
      <c r="F82" s="22" t="s">
        <v>50</v>
      </c>
      <c r="G82" s="42">
        <v>1</v>
      </c>
      <c r="H82" s="42">
        <v>100</v>
      </c>
      <c r="I82" s="42"/>
      <c r="J82" s="42">
        <v>1</v>
      </c>
      <c r="K82" s="42"/>
      <c r="L82" s="42"/>
      <c r="M82" s="42"/>
      <c r="N82" s="42"/>
      <c r="O82" s="42"/>
      <c r="P82" s="42"/>
      <c r="Q82" s="42"/>
      <c r="R82" s="42">
        <v>20</v>
      </c>
      <c r="S82" s="42">
        <v>100</v>
      </c>
      <c r="T82" s="42" t="s">
        <v>53</v>
      </c>
      <c r="U82" s="22" t="s">
        <v>54</v>
      </c>
      <c r="V82" s="42" t="s">
        <v>228</v>
      </c>
      <c r="W82" s="42" t="s">
        <v>229</v>
      </c>
      <c r="X82" s="22" t="s">
        <v>207</v>
      </c>
      <c r="Y82" s="22">
        <f>Z82+AE82+AF82+AG82+AH82+AI82+AK82</f>
        <v>100</v>
      </c>
      <c r="Z82" s="22">
        <f>SUM(AA82:AD82)</f>
        <v>100</v>
      </c>
      <c r="AA82" s="42">
        <v>100</v>
      </c>
      <c r="AB82" s="42"/>
      <c r="AC82" s="42"/>
      <c r="AD82" s="42"/>
      <c r="AE82" s="42"/>
      <c r="AF82" s="42"/>
      <c r="AG82" s="42"/>
      <c r="AH82" s="42"/>
      <c r="AI82" s="42"/>
      <c r="AJ82" s="42"/>
      <c r="AK82" s="42"/>
      <c r="AL82" s="42"/>
      <c r="AM82" s="23" t="s">
        <v>321</v>
      </c>
      <c r="AN82" s="23" t="s">
        <v>322</v>
      </c>
      <c r="AO82" s="22"/>
      <c r="AP82" s="3"/>
      <c r="AQ82" s="3"/>
      <c r="AR82" s="3"/>
      <c r="AS82" s="3"/>
      <c r="AT82" s="12"/>
    </row>
    <row r="83" s="3" customFormat="1" ht="143" customHeight="1" spans="1:41">
      <c r="A83" s="22">
        <v>61</v>
      </c>
      <c r="B83" s="24" t="s">
        <v>323</v>
      </c>
      <c r="C83" s="22" t="s">
        <v>50</v>
      </c>
      <c r="D83" s="24" t="s">
        <v>324</v>
      </c>
      <c r="E83" s="22" t="s">
        <v>52</v>
      </c>
      <c r="F83" s="22" t="s">
        <v>50</v>
      </c>
      <c r="G83" s="24">
        <v>1</v>
      </c>
      <c r="H83" s="24">
        <v>250</v>
      </c>
      <c r="I83" s="24">
        <v>52</v>
      </c>
      <c r="J83" s="24">
        <v>1</v>
      </c>
      <c r="K83" s="24"/>
      <c r="L83" s="24"/>
      <c r="M83" s="24"/>
      <c r="N83" s="24"/>
      <c r="O83" s="24"/>
      <c r="P83" s="24"/>
      <c r="Q83" s="24"/>
      <c r="R83" s="24">
        <v>40</v>
      </c>
      <c r="S83" s="24">
        <v>80</v>
      </c>
      <c r="T83" s="24" t="s">
        <v>53</v>
      </c>
      <c r="U83" s="24" t="s">
        <v>54</v>
      </c>
      <c r="V83" s="24" t="s">
        <v>55</v>
      </c>
      <c r="W83" s="24" t="s">
        <v>56</v>
      </c>
      <c r="X83" s="24" t="s">
        <v>57</v>
      </c>
      <c r="Y83" s="24">
        <v>250</v>
      </c>
      <c r="Z83" s="24"/>
      <c r="AA83" s="24"/>
      <c r="AB83" s="24"/>
      <c r="AC83" s="24"/>
      <c r="AD83" s="24"/>
      <c r="AE83" s="24">
        <v>250</v>
      </c>
      <c r="AF83" s="24"/>
      <c r="AG83" s="24"/>
      <c r="AH83" s="24"/>
      <c r="AI83" s="24"/>
      <c r="AJ83" s="24"/>
      <c r="AK83" s="24"/>
      <c r="AL83" s="24"/>
      <c r="AM83" s="24" t="s">
        <v>325</v>
      </c>
      <c r="AN83" s="24" t="s">
        <v>326</v>
      </c>
      <c r="AO83" s="24"/>
    </row>
    <row r="84" s="6" customFormat="1" ht="81.95" customHeight="1" spans="1:46">
      <c r="A84" s="22">
        <v>62</v>
      </c>
      <c r="B84" s="22" t="s">
        <v>327</v>
      </c>
      <c r="C84" s="22" t="s">
        <v>50</v>
      </c>
      <c r="D84" s="23" t="s">
        <v>328</v>
      </c>
      <c r="E84" s="22" t="s">
        <v>52</v>
      </c>
      <c r="F84" s="22" t="s">
        <v>50</v>
      </c>
      <c r="G84" s="42">
        <v>1</v>
      </c>
      <c r="H84" s="42">
        <v>210</v>
      </c>
      <c r="I84" s="42"/>
      <c r="J84" s="42">
        <v>1</v>
      </c>
      <c r="K84" s="42"/>
      <c r="L84" s="42"/>
      <c r="M84" s="42"/>
      <c r="N84" s="42"/>
      <c r="O84" s="42"/>
      <c r="P84" s="42"/>
      <c r="Q84" s="42"/>
      <c r="R84" s="42">
        <v>487</v>
      </c>
      <c r="S84" s="42">
        <v>2074</v>
      </c>
      <c r="T84" s="42" t="s">
        <v>80</v>
      </c>
      <c r="U84" s="22" t="s">
        <v>81</v>
      </c>
      <c r="V84" s="42" t="s">
        <v>228</v>
      </c>
      <c r="W84" s="42" t="s">
        <v>229</v>
      </c>
      <c r="X84" s="22" t="s">
        <v>207</v>
      </c>
      <c r="Y84" s="22">
        <f>Z84+AE84+AF84+AG84+AH84+AI84+AK84</f>
        <v>210</v>
      </c>
      <c r="Z84" s="22">
        <f>SUM(AA84:AD84)</f>
        <v>210</v>
      </c>
      <c r="AA84" s="42">
        <v>210</v>
      </c>
      <c r="AB84" s="42"/>
      <c r="AC84" s="42"/>
      <c r="AD84" s="42"/>
      <c r="AE84" s="42"/>
      <c r="AF84" s="42"/>
      <c r="AG84" s="42"/>
      <c r="AH84" s="42"/>
      <c r="AI84" s="42"/>
      <c r="AJ84" s="42"/>
      <c r="AK84" s="42"/>
      <c r="AL84" s="42"/>
      <c r="AM84" s="23" t="s">
        <v>329</v>
      </c>
      <c r="AN84" s="23" t="s">
        <v>330</v>
      </c>
      <c r="AO84" s="22"/>
      <c r="AP84" s="9"/>
      <c r="AQ84" s="9"/>
      <c r="AR84" s="9"/>
      <c r="AS84" s="9"/>
      <c r="AT84" s="55"/>
    </row>
    <row r="85" s="2" customFormat="1" ht="81.95" customHeight="1" spans="1:46">
      <c r="A85" s="22">
        <v>63</v>
      </c>
      <c r="B85" s="22" t="s">
        <v>331</v>
      </c>
      <c r="C85" s="22" t="s">
        <v>50</v>
      </c>
      <c r="D85" s="23" t="s">
        <v>332</v>
      </c>
      <c r="E85" s="22" t="s">
        <v>52</v>
      </c>
      <c r="F85" s="22" t="s">
        <v>50</v>
      </c>
      <c r="G85" s="42">
        <v>1</v>
      </c>
      <c r="H85" s="42">
        <v>350</v>
      </c>
      <c r="I85" s="42"/>
      <c r="J85" s="42">
        <v>1</v>
      </c>
      <c r="K85" s="42"/>
      <c r="L85" s="42"/>
      <c r="M85" s="42"/>
      <c r="N85" s="42"/>
      <c r="O85" s="42"/>
      <c r="P85" s="42"/>
      <c r="Q85" s="42"/>
      <c r="R85" s="42">
        <v>50</v>
      </c>
      <c r="S85" s="42">
        <v>200</v>
      </c>
      <c r="T85" s="42" t="s">
        <v>66</v>
      </c>
      <c r="U85" s="22" t="s">
        <v>67</v>
      </c>
      <c r="V85" s="42" t="s">
        <v>138</v>
      </c>
      <c r="W85" s="42" t="s">
        <v>139</v>
      </c>
      <c r="X85" s="22" t="s">
        <v>140</v>
      </c>
      <c r="Y85" s="22">
        <f>Z85+AE85+AF85+AG85+AH85+AI85+AK85</f>
        <v>350</v>
      </c>
      <c r="Z85" s="22">
        <f>SUM(AA85:AD85)</f>
        <v>350</v>
      </c>
      <c r="AA85" s="42">
        <v>350</v>
      </c>
      <c r="AB85" s="42"/>
      <c r="AC85" s="42"/>
      <c r="AD85" s="42"/>
      <c r="AE85" s="42"/>
      <c r="AF85" s="42"/>
      <c r="AG85" s="42"/>
      <c r="AH85" s="42"/>
      <c r="AI85" s="42"/>
      <c r="AJ85" s="42"/>
      <c r="AK85" s="42"/>
      <c r="AL85" s="42"/>
      <c r="AM85" s="23" t="s">
        <v>333</v>
      </c>
      <c r="AN85" s="23" t="s">
        <v>334</v>
      </c>
      <c r="AO85" s="22"/>
      <c r="AP85" s="3"/>
      <c r="AQ85" s="3"/>
      <c r="AR85" s="3"/>
      <c r="AS85" s="3"/>
      <c r="AT85" s="3"/>
    </row>
    <row r="86" s="2" customFormat="1" ht="39.95" customHeight="1" spans="1:46">
      <c r="A86" s="21" t="s">
        <v>335</v>
      </c>
      <c r="B86" s="21"/>
      <c r="C86" s="21"/>
      <c r="D86" s="25"/>
      <c r="E86" s="25"/>
      <c r="F86" s="25"/>
      <c r="G86" s="42">
        <f>G87</f>
        <v>1</v>
      </c>
      <c r="H86" s="42">
        <f>H87</f>
        <v>1150</v>
      </c>
      <c r="I86" s="42">
        <f t="shared" ref="I86:S86" si="38">I87</f>
        <v>0</v>
      </c>
      <c r="J86" s="42">
        <f t="shared" si="38"/>
        <v>1</v>
      </c>
      <c r="K86" s="42">
        <f t="shared" si="38"/>
        <v>0</v>
      </c>
      <c r="L86" s="42">
        <f t="shared" si="38"/>
        <v>0</v>
      </c>
      <c r="M86" s="42">
        <f t="shared" si="38"/>
        <v>0</v>
      </c>
      <c r="N86" s="42">
        <f t="shared" si="38"/>
        <v>0</v>
      </c>
      <c r="O86" s="42">
        <f t="shared" si="38"/>
        <v>0</v>
      </c>
      <c r="P86" s="42">
        <f t="shared" si="38"/>
        <v>0</v>
      </c>
      <c r="Q86" s="42">
        <f t="shared" si="38"/>
        <v>0</v>
      </c>
      <c r="R86" s="42">
        <f t="shared" si="38"/>
        <v>5454</v>
      </c>
      <c r="S86" s="42">
        <f t="shared" si="38"/>
        <v>5454</v>
      </c>
      <c r="T86" s="42"/>
      <c r="U86" s="42"/>
      <c r="V86" s="42"/>
      <c r="W86" s="42"/>
      <c r="X86" s="42"/>
      <c r="Y86" s="42">
        <f>Y87</f>
        <v>1150</v>
      </c>
      <c r="Z86" s="42">
        <f t="shared" ref="Z86:AK86" si="39">Z87</f>
        <v>1150</v>
      </c>
      <c r="AA86" s="42">
        <f t="shared" si="39"/>
        <v>1150</v>
      </c>
      <c r="AB86" s="42">
        <f t="shared" si="39"/>
        <v>0</v>
      </c>
      <c r="AC86" s="42">
        <f t="shared" si="39"/>
        <v>0</v>
      </c>
      <c r="AD86" s="42">
        <f t="shared" si="39"/>
        <v>0</v>
      </c>
      <c r="AE86" s="42">
        <f t="shared" si="39"/>
        <v>0</v>
      </c>
      <c r="AF86" s="42">
        <f t="shared" si="39"/>
        <v>0</v>
      </c>
      <c r="AG86" s="42">
        <f t="shared" si="39"/>
        <v>0</v>
      </c>
      <c r="AH86" s="42">
        <f t="shared" si="39"/>
        <v>0</v>
      </c>
      <c r="AI86" s="42">
        <f t="shared" si="39"/>
        <v>0</v>
      </c>
      <c r="AJ86" s="42">
        <f t="shared" si="39"/>
        <v>0</v>
      </c>
      <c r="AK86" s="42">
        <f t="shared" si="39"/>
        <v>0</v>
      </c>
      <c r="AL86" s="42"/>
      <c r="AM86" s="23"/>
      <c r="AN86" s="23"/>
      <c r="AO86" s="22"/>
      <c r="AP86" s="3"/>
      <c r="AQ86" s="3"/>
      <c r="AR86" s="3"/>
      <c r="AS86" s="3"/>
      <c r="AT86" s="12"/>
    </row>
    <row r="87" s="2" customFormat="1" ht="39.95" customHeight="1" spans="1:46">
      <c r="A87" s="21" t="s">
        <v>336</v>
      </c>
      <c r="B87" s="21"/>
      <c r="C87" s="21"/>
      <c r="D87" s="25"/>
      <c r="E87" s="25"/>
      <c r="F87" s="25"/>
      <c r="G87" s="42">
        <f>G88</f>
        <v>1</v>
      </c>
      <c r="H87" s="42">
        <f>H88</f>
        <v>1150</v>
      </c>
      <c r="I87" s="42">
        <f t="shared" ref="I87:S87" si="40">I88</f>
        <v>0</v>
      </c>
      <c r="J87" s="42">
        <f t="shared" si="40"/>
        <v>1</v>
      </c>
      <c r="K87" s="42">
        <f t="shared" si="40"/>
        <v>0</v>
      </c>
      <c r="L87" s="42">
        <f t="shared" si="40"/>
        <v>0</v>
      </c>
      <c r="M87" s="42">
        <f t="shared" si="40"/>
        <v>0</v>
      </c>
      <c r="N87" s="42">
        <f t="shared" si="40"/>
        <v>0</v>
      </c>
      <c r="O87" s="42">
        <f t="shared" si="40"/>
        <v>0</v>
      </c>
      <c r="P87" s="42">
        <f t="shared" si="40"/>
        <v>0</v>
      </c>
      <c r="Q87" s="42">
        <f t="shared" si="40"/>
        <v>0</v>
      </c>
      <c r="R87" s="42">
        <f t="shared" si="40"/>
        <v>5454</v>
      </c>
      <c r="S87" s="42">
        <f t="shared" si="40"/>
        <v>5454</v>
      </c>
      <c r="T87" s="42"/>
      <c r="U87" s="42"/>
      <c r="V87" s="42"/>
      <c r="W87" s="42"/>
      <c r="X87" s="42"/>
      <c r="Y87" s="42">
        <f>Y88</f>
        <v>1150</v>
      </c>
      <c r="Z87" s="42">
        <f t="shared" ref="Z87:AK87" si="41">Z88</f>
        <v>1150</v>
      </c>
      <c r="AA87" s="42">
        <f t="shared" si="41"/>
        <v>1150</v>
      </c>
      <c r="AB87" s="42">
        <f t="shared" si="41"/>
        <v>0</v>
      </c>
      <c r="AC87" s="42">
        <f t="shared" si="41"/>
        <v>0</v>
      </c>
      <c r="AD87" s="42">
        <f t="shared" si="41"/>
        <v>0</v>
      </c>
      <c r="AE87" s="42">
        <f t="shared" si="41"/>
        <v>0</v>
      </c>
      <c r="AF87" s="42">
        <f t="shared" si="41"/>
        <v>0</v>
      </c>
      <c r="AG87" s="42">
        <f t="shared" si="41"/>
        <v>0</v>
      </c>
      <c r="AH87" s="42">
        <f t="shared" si="41"/>
        <v>0</v>
      </c>
      <c r="AI87" s="42">
        <f t="shared" si="41"/>
        <v>0</v>
      </c>
      <c r="AJ87" s="42">
        <f t="shared" si="41"/>
        <v>0</v>
      </c>
      <c r="AK87" s="42">
        <f t="shared" si="41"/>
        <v>0</v>
      </c>
      <c r="AL87" s="42"/>
      <c r="AM87" s="23"/>
      <c r="AN87" s="23"/>
      <c r="AO87" s="22"/>
      <c r="AP87" s="3"/>
      <c r="AQ87" s="3"/>
      <c r="AR87" s="3"/>
      <c r="AS87" s="3"/>
      <c r="AT87" s="12"/>
    </row>
    <row r="88" s="2" customFormat="1" ht="126" customHeight="1" spans="1:46">
      <c r="A88" s="22">
        <v>64</v>
      </c>
      <c r="B88" s="22" t="s">
        <v>337</v>
      </c>
      <c r="C88" s="22" t="s">
        <v>50</v>
      </c>
      <c r="D88" s="32" t="s">
        <v>338</v>
      </c>
      <c r="E88" s="22" t="s">
        <v>52</v>
      </c>
      <c r="F88" s="22" t="s">
        <v>50</v>
      </c>
      <c r="G88" s="42">
        <v>1</v>
      </c>
      <c r="H88" s="33">
        <v>1150</v>
      </c>
      <c r="I88" s="33"/>
      <c r="J88" s="33">
        <v>1</v>
      </c>
      <c r="K88" s="33"/>
      <c r="L88" s="33"/>
      <c r="M88" s="33"/>
      <c r="N88" s="33"/>
      <c r="O88" s="33"/>
      <c r="P88" s="33"/>
      <c r="Q88" s="33"/>
      <c r="R88" s="41">
        <v>5454</v>
      </c>
      <c r="S88" s="41">
        <v>5454</v>
      </c>
      <c r="T88" s="22" t="s">
        <v>55</v>
      </c>
      <c r="U88" s="22" t="s">
        <v>56</v>
      </c>
      <c r="V88" s="22" t="s">
        <v>55</v>
      </c>
      <c r="W88" s="22" t="s">
        <v>56</v>
      </c>
      <c r="X88" s="22" t="s">
        <v>57</v>
      </c>
      <c r="Y88" s="22">
        <v>1150</v>
      </c>
      <c r="Z88" s="22">
        <f>SUM(AA88:AD88)</f>
        <v>1150</v>
      </c>
      <c r="AA88" s="22">
        <v>1150</v>
      </c>
      <c r="AB88" s="22"/>
      <c r="AC88" s="22"/>
      <c r="AD88" s="22"/>
      <c r="AE88" s="22"/>
      <c r="AF88" s="22"/>
      <c r="AG88" s="22"/>
      <c r="AH88" s="22"/>
      <c r="AI88" s="22"/>
      <c r="AJ88" s="22"/>
      <c r="AK88" s="22"/>
      <c r="AL88" s="22"/>
      <c r="AM88" s="23" t="s">
        <v>339</v>
      </c>
      <c r="AN88" s="23" t="s">
        <v>340</v>
      </c>
      <c r="AO88" s="22"/>
      <c r="AP88" s="3"/>
      <c r="AQ88" s="3"/>
      <c r="AR88" s="3"/>
      <c r="AS88" s="3"/>
      <c r="AT88" s="12"/>
    </row>
    <row r="89" s="2" customFormat="1" ht="39.95" customHeight="1" spans="1:46">
      <c r="A89" s="21" t="s">
        <v>341</v>
      </c>
      <c r="B89" s="21"/>
      <c r="C89" s="21"/>
      <c r="D89" s="25"/>
      <c r="E89" s="25"/>
      <c r="F89" s="25"/>
      <c r="G89" s="42">
        <f>G90+G108</f>
        <v>19</v>
      </c>
      <c r="H89" s="42">
        <f>H90+H108</f>
        <v>24497.11</v>
      </c>
      <c r="I89" s="42">
        <f t="shared" ref="I89:S89" si="42">I90+I108</f>
        <v>0</v>
      </c>
      <c r="J89" s="42">
        <f t="shared" si="42"/>
        <v>0</v>
      </c>
      <c r="K89" s="42">
        <f t="shared" si="42"/>
        <v>0</v>
      </c>
      <c r="L89" s="42">
        <f t="shared" si="42"/>
        <v>19</v>
      </c>
      <c r="M89" s="42">
        <f t="shared" si="42"/>
        <v>0</v>
      </c>
      <c r="N89" s="42">
        <f t="shared" si="42"/>
        <v>0</v>
      </c>
      <c r="O89" s="42">
        <f t="shared" si="42"/>
        <v>0</v>
      </c>
      <c r="P89" s="42">
        <f t="shared" si="42"/>
        <v>0</v>
      </c>
      <c r="Q89" s="42">
        <f t="shared" si="42"/>
        <v>0</v>
      </c>
      <c r="R89" s="42">
        <f t="shared" si="42"/>
        <v>18047</v>
      </c>
      <c r="S89" s="42">
        <f t="shared" si="42"/>
        <v>91591</v>
      </c>
      <c r="T89" s="22"/>
      <c r="U89" s="22"/>
      <c r="V89" s="22"/>
      <c r="W89" s="22"/>
      <c r="X89" s="22"/>
      <c r="Y89" s="22">
        <f>Y90+Y108</f>
        <v>24497.11</v>
      </c>
      <c r="Z89" s="22">
        <f t="shared" ref="Z89:AK89" si="43">Z90+Z108</f>
        <v>10151.687</v>
      </c>
      <c r="AA89" s="22">
        <f t="shared" si="43"/>
        <v>7763.687</v>
      </c>
      <c r="AB89" s="22">
        <f t="shared" si="43"/>
        <v>1688</v>
      </c>
      <c r="AC89" s="22">
        <f t="shared" si="43"/>
        <v>700</v>
      </c>
      <c r="AD89" s="22">
        <f t="shared" si="43"/>
        <v>0</v>
      </c>
      <c r="AE89" s="22">
        <f t="shared" si="43"/>
        <v>4261.593</v>
      </c>
      <c r="AF89" s="22">
        <f t="shared" si="43"/>
        <v>0</v>
      </c>
      <c r="AG89" s="22">
        <f t="shared" si="43"/>
        <v>6300</v>
      </c>
      <c r="AH89" s="22">
        <f t="shared" si="43"/>
        <v>269</v>
      </c>
      <c r="AI89" s="22">
        <f t="shared" si="43"/>
        <v>3514.83</v>
      </c>
      <c r="AJ89" s="22">
        <f t="shared" si="43"/>
        <v>0</v>
      </c>
      <c r="AK89" s="22">
        <f t="shared" si="43"/>
        <v>0</v>
      </c>
      <c r="AL89" s="22"/>
      <c r="AM89" s="23"/>
      <c r="AN89" s="23"/>
      <c r="AO89" s="22"/>
      <c r="AP89" s="3"/>
      <c r="AQ89" s="3"/>
      <c r="AR89" s="3"/>
      <c r="AS89" s="3"/>
      <c r="AT89" s="12"/>
    </row>
    <row r="90" s="2" customFormat="1" ht="39.95" customHeight="1" spans="1:46">
      <c r="A90" s="21" t="s">
        <v>342</v>
      </c>
      <c r="B90" s="21"/>
      <c r="C90" s="21"/>
      <c r="D90" s="25"/>
      <c r="E90" s="25"/>
      <c r="F90" s="25"/>
      <c r="G90" s="42">
        <f>G91+G97+G99</f>
        <v>14</v>
      </c>
      <c r="H90" s="42">
        <f>H91+H97+H99</f>
        <v>19977.11</v>
      </c>
      <c r="I90" s="42">
        <f t="shared" ref="I90:X90" si="44">I91+I97+I99</f>
        <v>0</v>
      </c>
      <c r="J90" s="42">
        <f t="shared" si="44"/>
        <v>0</v>
      </c>
      <c r="K90" s="42">
        <f t="shared" si="44"/>
        <v>0</v>
      </c>
      <c r="L90" s="42">
        <f t="shared" si="44"/>
        <v>14</v>
      </c>
      <c r="M90" s="42">
        <f t="shared" si="44"/>
        <v>0</v>
      </c>
      <c r="N90" s="42">
        <f t="shared" si="44"/>
        <v>0</v>
      </c>
      <c r="O90" s="42">
        <f t="shared" si="44"/>
        <v>0</v>
      </c>
      <c r="P90" s="42">
        <f t="shared" si="44"/>
        <v>0</v>
      </c>
      <c r="Q90" s="42">
        <f t="shared" si="44"/>
        <v>0</v>
      </c>
      <c r="R90" s="42">
        <f t="shared" si="44"/>
        <v>15604</v>
      </c>
      <c r="S90" s="42">
        <f t="shared" si="44"/>
        <v>81840</v>
      </c>
      <c r="T90" s="42"/>
      <c r="U90" s="42"/>
      <c r="V90" s="42"/>
      <c r="W90" s="42"/>
      <c r="X90" s="42"/>
      <c r="Y90" s="42">
        <f t="shared" ref="Y90:AK90" si="45">Y91+Y97+Y99</f>
        <v>19977.11</v>
      </c>
      <c r="Z90" s="42">
        <f t="shared" si="45"/>
        <v>9761.687</v>
      </c>
      <c r="AA90" s="42">
        <f t="shared" si="45"/>
        <v>7763.687</v>
      </c>
      <c r="AB90" s="42">
        <f t="shared" si="45"/>
        <v>1298</v>
      </c>
      <c r="AC90" s="42">
        <f t="shared" si="45"/>
        <v>700</v>
      </c>
      <c r="AD90" s="42">
        <f t="shared" si="45"/>
        <v>0</v>
      </c>
      <c r="AE90" s="42">
        <f t="shared" si="45"/>
        <v>3543.683</v>
      </c>
      <c r="AF90" s="42">
        <f t="shared" si="45"/>
        <v>0</v>
      </c>
      <c r="AG90" s="42">
        <f t="shared" si="45"/>
        <v>6300</v>
      </c>
      <c r="AH90" s="42">
        <f t="shared" si="45"/>
        <v>269</v>
      </c>
      <c r="AI90" s="42">
        <f t="shared" si="45"/>
        <v>102.74</v>
      </c>
      <c r="AJ90" s="42">
        <f t="shared" si="45"/>
        <v>0</v>
      </c>
      <c r="AK90" s="42">
        <f t="shared" si="45"/>
        <v>0</v>
      </c>
      <c r="AL90" s="42"/>
      <c r="AM90" s="23"/>
      <c r="AN90" s="23"/>
      <c r="AO90" s="22"/>
      <c r="AP90" s="3"/>
      <c r="AQ90" s="3"/>
      <c r="AR90" s="3"/>
      <c r="AS90" s="3"/>
      <c r="AT90" s="12"/>
    </row>
    <row r="91" s="2" customFormat="1" ht="39.95" customHeight="1" spans="1:46">
      <c r="A91" s="21" t="s">
        <v>343</v>
      </c>
      <c r="B91" s="21"/>
      <c r="C91" s="21"/>
      <c r="D91" s="25"/>
      <c r="E91" s="25"/>
      <c r="F91" s="25"/>
      <c r="G91" s="42">
        <f>SUM(G92:G96)</f>
        <v>5</v>
      </c>
      <c r="H91" s="42">
        <f>SUM(H92:H96)</f>
        <v>7308</v>
      </c>
      <c r="I91" s="42">
        <f t="shared" ref="I91:S91" si="46">SUM(I92:I96)</f>
        <v>0</v>
      </c>
      <c r="J91" s="42">
        <f t="shared" si="46"/>
        <v>0</v>
      </c>
      <c r="K91" s="42">
        <f t="shared" si="46"/>
        <v>0</v>
      </c>
      <c r="L91" s="42">
        <f t="shared" si="46"/>
        <v>5</v>
      </c>
      <c r="M91" s="42">
        <f t="shared" si="46"/>
        <v>0</v>
      </c>
      <c r="N91" s="42">
        <f t="shared" si="46"/>
        <v>0</v>
      </c>
      <c r="O91" s="42">
        <f t="shared" si="46"/>
        <v>0</v>
      </c>
      <c r="P91" s="42">
        <f t="shared" si="46"/>
        <v>0</v>
      </c>
      <c r="Q91" s="42">
        <f t="shared" si="46"/>
        <v>0</v>
      </c>
      <c r="R91" s="42">
        <f t="shared" si="46"/>
        <v>2800</v>
      </c>
      <c r="S91" s="42">
        <f t="shared" si="46"/>
        <v>14200</v>
      </c>
      <c r="T91" s="22"/>
      <c r="U91" s="22"/>
      <c r="V91" s="22"/>
      <c r="W91" s="22"/>
      <c r="X91" s="22"/>
      <c r="Y91" s="22">
        <f>SUM(Y92:Y96)</f>
        <v>7308</v>
      </c>
      <c r="Z91" s="22">
        <f t="shared" ref="Z91:AK91" si="47">SUM(Z92:Z96)</f>
        <v>2308</v>
      </c>
      <c r="AA91" s="22">
        <f t="shared" si="47"/>
        <v>700</v>
      </c>
      <c r="AB91" s="22">
        <f t="shared" si="47"/>
        <v>908</v>
      </c>
      <c r="AC91" s="22">
        <f t="shared" si="47"/>
        <v>700</v>
      </c>
      <c r="AD91" s="22">
        <f t="shared" si="47"/>
        <v>0</v>
      </c>
      <c r="AE91" s="22">
        <f t="shared" si="47"/>
        <v>1000</v>
      </c>
      <c r="AF91" s="22">
        <f t="shared" si="47"/>
        <v>0</v>
      </c>
      <c r="AG91" s="22">
        <f t="shared" si="47"/>
        <v>4000</v>
      </c>
      <c r="AH91" s="22">
        <f t="shared" si="47"/>
        <v>0</v>
      </c>
      <c r="AI91" s="22">
        <f t="shared" si="47"/>
        <v>0</v>
      </c>
      <c r="AJ91" s="22">
        <f t="shared" si="47"/>
        <v>0</v>
      </c>
      <c r="AK91" s="22">
        <f t="shared" si="47"/>
        <v>0</v>
      </c>
      <c r="AL91" s="22"/>
      <c r="AM91" s="23"/>
      <c r="AN91" s="23"/>
      <c r="AO91" s="22"/>
      <c r="AP91" s="3"/>
      <c r="AQ91" s="3"/>
      <c r="AR91" s="3"/>
      <c r="AS91" s="3"/>
      <c r="AT91" s="12"/>
    </row>
    <row r="92" s="2" customFormat="1" ht="117" customHeight="1" spans="1:46">
      <c r="A92" s="22">
        <v>65</v>
      </c>
      <c r="B92" s="22" t="s">
        <v>344</v>
      </c>
      <c r="C92" s="22" t="s">
        <v>50</v>
      </c>
      <c r="D92" s="23" t="s">
        <v>345</v>
      </c>
      <c r="E92" s="22" t="s">
        <v>52</v>
      </c>
      <c r="F92" s="22" t="s">
        <v>50</v>
      </c>
      <c r="G92" s="39">
        <v>1</v>
      </c>
      <c r="H92" s="28">
        <v>5000</v>
      </c>
      <c r="I92" s="28"/>
      <c r="J92" s="28"/>
      <c r="K92" s="28"/>
      <c r="L92" s="28">
        <v>1</v>
      </c>
      <c r="M92" s="28"/>
      <c r="N92" s="28"/>
      <c r="O92" s="28"/>
      <c r="P92" s="28"/>
      <c r="Q92" s="28"/>
      <c r="R92" s="22">
        <v>600</v>
      </c>
      <c r="S92" s="33">
        <v>2900</v>
      </c>
      <c r="T92" s="22" t="s">
        <v>212</v>
      </c>
      <c r="U92" s="22" t="s">
        <v>213</v>
      </c>
      <c r="V92" s="22" t="s">
        <v>212</v>
      </c>
      <c r="W92" s="22" t="s">
        <v>213</v>
      </c>
      <c r="X92" s="22" t="s">
        <v>207</v>
      </c>
      <c r="Y92" s="22">
        <f>Z92+AE92+AF92+AG92+AH92+AI92+AK92</f>
        <v>5000</v>
      </c>
      <c r="Z92" s="22">
        <f>SUM(AA92:AD92)</f>
        <v>0</v>
      </c>
      <c r="AA92" s="22"/>
      <c r="AB92" s="22"/>
      <c r="AC92" s="22"/>
      <c r="AD92" s="22"/>
      <c r="AE92" s="22">
        <v>1000</v>
      </c>
      <c r="AF92" s="22"/>
      <c r="AG92" s="22">
        <v>4000</v>
      </c>
      <c r="AH92" s="22"/>
      <c r="AI92" s="22"/>
      <c r="AJ92" s="22"/>
      <c r="AK92" s="22"/>
      <c r="AL92" s="22"/>
      <c r="AM92" s="23" t="s">
        <v>346</v>
      </c>
      <c r="AN92" s="23" t="s">
        <v>299</v>
      </c>
      <c r="AO92" s="22"/>
      <c r="AP92" s="3"/>
      <c r="AQ92" s="3"/>
      <c r="AR92" s="3"/>
      <c r="AS92" s="3"/>
      <c r="AT92" s="3"/>
    </row>
    <row r="93" s="2" customFormat="1" ht="117" customHeight="1" spans="1:46">
      <c r="A93" s="22">
        <v>66</v>
      </c>
      <c r="B93" s="22" t="s">
        <v>347</v>
      </c>
      <c r="C93" s="22" t="s">
        <v>50</v>
      </c>
      <c r="D93" s="23" t="s">
        <v>348</v>
      </c>
      <c r="E93" s="22" t="s">
        <v>52</v>
      </c>
      <c r="F93" s="22" t="s">
        <v>50</v>
      </c>
      <c r="G93" s="39">
        <v>1</v>
      </c>
      <c r="H93" s="22">
        <v>318</v>
      </c>
      <c r="I93" s="22"/>
      <c r="J93" s="22"/>
      <c r="K93" s="22"/>
      <c r="L93" s="22">
        <v>1</v>
      </c>
      <c r="M93" s="22"/>
      <c r="N93" s="22"/>
      <c r="O93" s="22"/>
      <c r="P93" s="22"/>
      <c r="Q93" s="22"/>
      <c r="R93" s="22">
        <v>650</v>
      </c>
      <c r="S93" s="22">
        <v>3900</v>
      </c>
      <c r="T93" s="22" t="s">
        <v>133</v>
      </c>
      <c r="U93" s="22" t="s">
        <v>134</v>
      </c>
      <c r="V93" s="22" t="s">
        <v>212</v>
      </c>
      <c r="W93" s="22" t="s">
        <v>213</v>
      </c>
      <c r="X93" s="22" t="s">
        <v>207</v>
      </c>
      <c r="Y93" s="22">
        <f>Z93+AE93+AF93+AG93+AH93+AI93+AK93</f>
        <v>318</v>
      </c>
      <c r="Z93" s="22">
        <f>SUM(AA93:AD93)</f>
        <v>318</v>
      </c>
      <c r="AA93" s="22"/>
      <c r="AB93" s="22">
        <v>318</v>
      </c>
      <c r="AC93" s="22"/>
      <c r="AD93" s="22"/>
      <c r="AE93" s="22"/>
      <c r="AF93" s="22"/>
      <c r="AG93" s="22"/>
      <c r="AH93" s="22"/>
      <c r="AI93" s="22"/>
      <c r="AJ93" s="22"/>
      <c r="AK93" s="22"/>
      <c r="AL93" s="22"/>
      <c r="AM93" s="23" t="s">
        <v>349</v>
      </c>
      <c r="AN93" s="23" t="s">
        <v>299</v>
      </c>
      <c r="AO93" s="22"/>
      <c r="AP93" s="3"/>
      <c r="AQ93" s="3"/>
      <c r="AR93" s="3"/>
      <c r="AS93" s="3"/>
      <c r="AT93" s="12"/>
    </row>
    <row r="94" s="2" customFormat="1" ht="117" customHeight="1" spans="1:46">
      <c r="A94" s="22">
        <v>67</v>
      </c>
      <c r="B94" s="22" t="s">
        <v>350</v>
      </c>
      <c r="C94" s="22" t="s">
        <v>50</v>
      </c>
      <c r="D94" s="23" t="s">
        <v>351</v>
      </c>
      <c r="E94" s="22" t="s">
        <v>52</v>
      </c>
      <c r="F94" s="22" t="s">
        <v>50</v>
      </c>
      <c r="G94" s="39">
        <v>1</v>
      </c>
      <c r="H94" s="22">
        <v>400</v>
      </c>
      <c r="I94" s="22"/>
      <c r="J94" s="22"/>
      <c r="K94" s="22"/>
      <c r="L94" s="22">
        <v>1</v>
      </c>
      <c r="M94" s="22"/>
      <c r="N94" s="22"/>
      <c r="O94" s="22"/>
      <c r="P94" s="22"/>
      <c r="Q94" s="22"/>
      <c r="R94" s="45">
        <v>650</v>
      </c>
      <c r="S94" s="45">
        <v>3200</v>
      </c>
      <c r="T94" s="22" t="s">
        <v>166</v>
      </c>
      <c r="U94" s="22" t="s">
        <v>167</v>
      </c>
      <c r="V94" s="22" t="s">
        <v>212</v>
      </c>
      <c r="W94" s="22" t="s">
        <v>213</v>
      </c>
      <c r="X94" s="22" t="s">
        <v>207</v>
      </c>
      <c r="Y94" s="22">
        <f>Z94+AE94+AF94+AG94+AH94+AI94+AK94</f>
        <v>400</v>
      </c>
      <c r="Z94" s="22">
        <f>SUM(AA94:AD94)</f>
        <v>400</v>
      </c>
      <c r="AA94" s="22"/>
      <c r="AB94" s="22">
        <v>400</v>
      </c>
      <c r="AC94" s="22"/>
      <c r="AD94" s="22"/>
      <c r="AE94" s="22"/>
      <c r="AF94" s="22"/>
      <c r="AG94" s="22"/>
      <c r="AH94" s="22"/>
      <c r="AI94" s="22"/>
      <c r="AJ94" s="22"/>
      <c r="AK94" s="22"/>
      <c r="AL94" s="22"/>
      <c r="AM94" s="23" t="s">
        <v>352</v>
      </c>
      <c r="AN94" s="23" t="s">
        <v>299</v>
      </c>
      <c r="AO94" s="22"/>
      <c r="AP94" s="3"/>
      <c r="AQ94" s="3"/>
      <c r="AR94" s="3"/>
      <c r="AS94" s="3"/>
      <c r="AT94" s="12"/>
    </row>
    <row r="95" s="2" customFormat="1" ht="117" customHeight="1" spans="1:46">
      <c r="A95" s="22">
        <v>68</v>
      </c>
      <c r="B95" s="22" t="s">
        <v>353</v>
      </c>
      <c r="C95" s="22" t="s">
        <v>50</v>
      </c>
      <c r="D95" s="23" t="s">
        <v>354</v>
      </c>
      <c r="E95" s="22" t="s">
        <v>52</v>
      </c>
      <c r="F95" s="22" t="s">
        <v>50</v>
      </c>
      <c r="G95" s="39">
        <v>1</v>
      </c>
      <c r="H95" s="22">
        <v>190</v>
      </c>
      <c r="I95" s="22"/>
      <c r="J95" s="22"/>
      <c r="K95" s="22"/>
      <c r="L95" s="22">
        <v>1</v>
      </c>
      <c r="M95" s="22"/>
      <c r="N95" s="22"/>
      <c r="O95" s="22"/>
      <c r="P95" s="22"/>
      <c r="Q95" s="22"/>
      <c r="R95" s="22">
        <v>300</v>
      </c>
      <c r="S95" s="22">
        <v>1400</v>
      </c>
      <c r="T95" s="26" t="s">
        <v>74</v>
      </c>
      <c r="U95" s="22" t="s">
        <v>75</v>
      </c>
      <c r="V95" s="22" t="s">
        <v>212</v>
      </c>
      <c r="W95" s="22" t="s">
        <v>213</v>
      </c>
      <c r="X95" s="22" t="s">
        <v>207</v>
      </c>
      <c r="Y95" s="22">
        <f t="shared" ref="Y95:Y107" si="48">Z95+AE95+AF95+AG95+AH95+AI95+AK95</f>
        <v>190</v>
      </c>
      <c r="Z95" s="22">
        <f t="shared" ref="Z95:Z107" si="49">SUM(AA95:AD95)</f>
        <v>190</v>
      </c>
      <c r="AA95" s="22"/>
      <c r="AB95" s="22">
        <v>190</v>
      </c>
      <c r="AC95" s="22"/>
      <c r="AD95" s="22"/>
      <c r="AE95" s="22"/>
      <c r="AF95" s="22"/>
      <c r="AG95" s="22"/>
      <c r="AH95" s="22"/>
      <c r="AI95" s="22"/>
      <c r="AJ95" s="22"/>
      <c r="AK95" s="22"/>
      <c r="AL95" s="22"/>
      <c r="AM95" s="23" t="s">
        <v>355</v>
      </c>
      <c r="AN95" s="23" t="s">
        <v>299</v>
      </c>
      <c r="AO95" s="22"/>
      <c r="AP95" s="3"/>
      <c r="AQ95" s="3"/>
      <c r="AR95" s="3"/>
      <c r="AS95" s="3"/>
      <c r="AT95" s="12"/>
    </row>
    <row r="96" s="2" customFormat="1" ht="105" customHeight="1" spans="1:46">
      <c r="A96" s="22">
        <v>69</v>
      </c>
      <c r="B96" s="22" t="s">
        <v>356</v>
      </c>
      <c r="C96" s="22" t="s">
        <v>50</v>
      </c>
      <c r="D96" s="23" t="s">
        <v>357</v>
      </c>
      <c r="E96" s="22" t="s">
        <v>52</v>
      </c>
      <c r="F96" s="22" t="s">
        <v>50</v>
      </c>
      <c r="G96" s="22">
        <v>1</v>
      </c>
      <c r="H96" s="22">
        <v>1400</v>
      </c>
      <c r="I96" s="22"/>
      <c r="J96" s="22"/>
      <c r="K96" s="22"/>
      <c r="L96" s="22">
        <v>1</v>
      </c>
      <c r="M96" s="22"/>
      <c r="N96" s="22"/>
      <c r="O96" s="22"/>
      <c r="P96" s="22"/>
      <c r="Q96" s="22"/>
      <c r="R96" s="22">
        <v>600</v>
      </c>
      <c r="S96" s="22">
        <v>2800</v>
      </c>
      <c r="T96" s="22" t="s">
        <v>212</v>
      </c>
      <c r="U96" s="22" t="s">
        <v>213</v>
      </c>
      <c r="V96" s="22" t="s">
        <v>212</v>
      </c>
      <c r="W96" s="22" t="s">
        <v>213</v>
      </c>
      <c r="X96" s="22" t="s">
        <v>207</v>
      </c>
      <c r="Y96" s="22">
        <f t="shared" si="48"/>
        <v>1400</v>
      </c>
      <c r="Z96" s="22">
        <f t="shared" si="49"/>
        <v>1400</v>
      </c>
      <c r="AA96" s="22">
        <v>700</v>
      </c>
      <c r="AB96" s="22"/>
      <c r="AC96" s="22">
        <v>700</v>
      </c>
      <c r="AD96" s="22"/>
      <c r="AE96" s="22"/>
      <c r="AF96" s="22"/>
      <c r="AG96" s="22"/>
      <c r="AH96" s="22"/>
      <c r="AI96" s="22"/>
      <c r="AJ96" s="22"/>
      <c r="AK96" s="22"/>
      <c r="AL96" s="22"/>
      <c r="AM96" s="23" t="s">
        <v>358</v>
      </c>
      <c r="AN96" s="23" t="s">
        <v>299</v>
      </c>
      <c r="AO96" s="22"/>
      <c r="AP96" s="3"/>
      <c r="AQ96" s="3"/>
      <c r="AR96" s="3"/>
      <c r="AS96" s="3"/>
      <c r="AT96" s="3" t="s">
        <v>359</v>
      </c>
    </row>
    <row r="97" s="2" customFormat="1" ht="39.95" customHeight="1" spans="1:46">
      <c r="A97" s="59" t="s">
        <v>360</v>
      </c>
      <c r="B97" s="60"/>
      <c r="C97" s="60"/>
      <c r="D97" s="60"/>
      <c r="E97" s="60"/>
      <c r="F97" s="60"/>
      <c r="G97" s="22">
        <f>SUM(G98:G98)</f>
        <v>1</v>
      </c>
      <c r="H97" s="22">
        <f>SUM(H98:H98)</f>
        <v>1300</v>
      </c>
      <c r="I97" s="22">
        <f t="shared" ref="I97:S97" si="50">SUM(I98:I98)</f>
        <v>0</v>
      </c>
      <c r="J97" s="22">
        <f t="shared" si="50"/>
        <v>0</v>
      </c>
      <c r="K97" s="22">
        <f t="shared" si="50"/>
        <v>0</v>
      </c>
      <c r="L97" s="22">
        <f t="shared" si="50"/>
        <v>1</v>
      </c>
      <c r="M97" s="22">
        <f t="shared" si="50"/>
        <v>0</v>
      </c>
      <c r="N97" s="22">
        <f t="shared" si="50"/>
        <v>0</v>
      </c>
      <c r="O97" s="22">
        <f t="shared" si="50"/>
        <v>0</v>
      </c>
      <c r="P97" s="22">
        <f t="shared" si="50"/>
        <v>0</v>
      </c>
      <c r="Q97" s="22">
        <f t="shared" si="50"/>
        <v>0</v>
      </c>
      <c r="R97" s="22">
        <f t="shared" si="50"/>
        <v>65</v>
      </c>
      <c r="S97" s="22">
        <f t="shared" si="50"/>
        <v>384</v>
      </c>
      <c r="T97" s="22"/>
      <c r="U97" s="22"/>
      <c r="V97" s="22"/>
      <c r="W97" s="22"/>
      <c r="X97" s="22"/>
      <c r="Y97" s="22">
        <f>SUM(Y98:Y98)</f>
        <v>1300</v>
      </c>
      <c r="Z97" s="22">
        <f t="shared" ref="Z97:AK97" si="51">SUM(Z98:Z98)</f>
        <v>0</v>
      </c>
      <c r="AA97" s="22">
        <f t="shared" si="51"/>
        <v>0</v>
      </c>
      <c r="AB97" s="22">
        <f t="shared" si="51"/>
        <v>0</v>
      </c>
      <c r="AC97" s="22">
        <f t="shared" si="51"/>
        <v>0</v>
      </c>
      <c r="AD97" s="22">
        <f t="shared" si="51"/>
        <v>0</v>
      </c>
      <c r="AE97" s="22">
        <f t="shared" si="51"/>
        <v>1000</v>
      </c>
      <c r="AF97" s="22">
        <f t="shared" si="51"/>
        <v>0</v>
      </c>
      <c r="AG97" s="22">
        <f t="shared" si="51"/>
        <v>300</v>
      </c>
      <c r="AH97" s="22">
        <f t="shared" si="51"/>
        <v>0</v>
      </c>
      <c r="AI97" s="22">
        <f t="shared" si="51"/>
        <v>0</v>
      </c>
      <c r="AJ97" s="22">
        <f t="shared" si="51"/>
        <v>0</v>
      </c>
      <c r="AK97" s="22">
        <f t="shared" si="51"/>
        <v>0</v>
      </c>
      <c r="AL97" s="22"/>
      <c r="AM97" s="23"/>
      <c r="AN97" s="23"/>
      <c r="AO97" s="22"/>
      <c r="AP97" s="3"/>
      <c r="AQ97" s="3"/>
      <c r="AR97" s="3"/>
      <c r="AS97" s="3"/>
      <c r="AT97" s="12"/>
    </row>
    <row r="98" s="2" customFormat="1" ht="138" customHeight="1" spans="1:46">
      <c r="A98" s="22">
        <v>70</v>
      </c>
      <c r="B98" s="22" t="s">
        <v>361</v>
      </c>
      <c r="C98" s="22" t="s">
        <v>50</v>
      </c>
      <c r="D98" s="23" t="s">
        <v>362</v>
      </c>
      <c r="E98" s="22" t="s">
        <v>52</v>
      </c>
      <c r="F98" s="22" t="s">
        <v>50</v>
      </c>
      <c r="G98" s="42">
        <v>1</v>
      </c>
      <c r="H98" s="42">
        <v>1300</v>
      </c>
      <c r="I98" s="42"/>
      <c r="J98" s="42"/>
      <c r="K98" s="42"/>
      <c r="L98" s="42">
        <v>1</v>
      </c>
      <c r="M98" s="42"/>
      <c r="N98" s="42"/>
      <c r="O98" s="42"/>
      <c r="P98" s="42"/>
      <c r="Q98" s="42"/>
      <c r="R98" s="45">
        <v>65</v>
      </c>
      <c r="S98" s="45">
        <v>384</v>
      </c>
      <c r="T98" s="22" t="s">
        <v>363</v>
      </c>
      <c r="U98" s="22" t="s">
        <v>364</v>
      </c>
      <c r="V98" s="22" t="s">
        <v>363</v>
      </c>
      <c r="W98" s="22" t="s">
        <v>364</v>
      </c>
      <c r="X98" s="22" t="s">
        <v>365</v>
      </c>
      <c r="Y98" s="22">
        <f t="shared" si="48"/>
        <v>1300</v>
      </c>
      <c r="Z98" s="22">
        <f t="shared" si="49"/>
        <v>0</v>
      </c>
      <c r="AA98" s="22"/>
      <c r="AB98" s="22"/>
      <c r="AC98" s="22"/>
      <c r="AD98" s="22"/>
      <c r="AE98" s="22">
        <v>1000</v>
      </c>
      <c r="AF98" s="22"/>
      <c r="AG98" s="22">
        <v>300</v>
      </c>
      <c r="AH98" s="22"/>
      <c r="AI98" s="22"/>
      <c r="AJ98" s="22"/>
      <c r="AK98" s="22"/>
      <c r="AL98" s="22"/>
      <c r="AM98" s="23" t="s">
        <v>366</v>
      </c>
      <c r="AN98" s="23" t="s">
        <v>367</v>
      </c>
      <c r="AO98" s="22"/>
      <c r="AP98" s="3"/>
      <c r="AQ98" s="3"/>
      <c r="AR98" s="3"/>
      <c r="AS98" s="3"/>
      <c r="AT98" s="12"/>
    </row>
    <row r="99" s="2" customFormat="1" ht="39.95" customHeight="1" spans="1:46">
      <c r="A99" s="21" t="s">
        <v>368</v>
      </c>
      <c r="B99" s="21"/>
      <c r="C99" s="21"/>
      <c r="D99" s="25"/>
      <c r="E99" s="25"/>
      <c r="F99" s="25"/>
      <c r="G99" s="22">
        <f>SUM(G100:G107)</f>
        <v>8</v>
      </c>
      <c r="H99" s="22">
        <f>SUM(H100:H107)</f>
        <v>11369.11</v>
      </c>
      <c r="I99" s="22">
        <f t="shared" ref="I99:S99" si="52">SUM(I100:I107)</f>
        <v>0</v>
      </c>
      <c r="J99" s="22">
        <f t="shared" si="52"/>
        <v>0</v>
      </c>
      <c r="K99" s="22">
        <f t="shared" si="52"/>
        <v>0</v>
      </c>
      <c r="L99" s="22">
        <f t="shared" si="52"/>
        <v>8</v>
      </c>
      <c r="M99" s="22">
        <f t="shared" si="52"/>
        <v>0</v>
      </c>
      <c r="N99" s="22">
        <f t="shared" si="52"/>
        <v>0</v>
      </c>
      <c r="O99" s="22">
        <f t="shared" si="52"/>
        <v>0</v>
      </c>
      <c r="P99" s="22">
        <f t="shared" si="52"/>
        <v>0</v>
      </c>
      <c r="Q99" s="22">
        <f t="shared" si="52"/>
        <v>0</v>
      </c>
      <c r="R99" s="22">
        <f t="shared" si="52"/>
        <v>12739</v>
      </c>
      <c r="S99" s="22">
        <f t="shared" si="52"/>
        <v>67256</v>
      </c>
      <c r="T99" s="22"/>
      <c r="U99" s="22"/>
      <c r="V99" s="22"/>
      <c r="W99" s="22"/>
      <c r="X99" s="22"/>
      <c r="Y99" s="22">
        <f t="shared" si="48"/>
        <v>11369.11</v>
      </c>
      <c r="Z99" s="22">
        <f t="shared" si="49"/>
        <v>7453.687</v>
      </c>
      <c r="AA99" s="22">
        <f t="shared" ref="Z99:AK99" si="53">SUM(AA100:AA107)</f>
        <v>7063.687</v>
      </c>
      <c r="AB99" s="22">
        <f t="shared" si="53"/>
        <v>390</v>
      </c>
      <c r="AC99" s="22">
        <f t="shared" si="53"/>
        <v>0</v>
      </c>
      <c r="AD99" s="22">
        <f t="shared" si="53"/>
        <v>0</v>
      </c>
      <c r="AE99" s="22">
        <f t="shared" si="53"/>
        <v>1543.683</v>
      </c>
      <c r="AF99" s="22">
        <f t="shared" si="53"/>
        <v>0</v>
      </c>
      <c r="AG99" s="22">
        <f t="shared" si="53"/>
        <v>2000</v>
      </c>
      <c r="AH99" s="22">
        <f t="shared" si="53"/>
        <v>269</v>
      </c>
      <c r="AI99" s="22">
        <f t="shared" si="53"/>
        <v>102.74</v>
      </c>
      <c r="AJ99" s="22">
        <f t="shared" si="53"/>
        <v>0</v>
      </c>
      <c r="AK99" s="22">
        <f t="shared" si="53"/>
        <v>0</v>
      </c>
      <c r="AL99" s="22"/>
      <c r="AM99" s="23"/>
      <c r="AN99" s="23"/>
      <c r="AO99" s="22"/>
      <c r="AP99" s="3"/>
      <c r="AQ99" s="3"/>
      <c r="AR99" s="3"/>
      <c r="AS99" s="3"/>
      <c r="AT99" s="12"/>
    </row>
    <row r="100" s="2" customFormat="1" ht="116.1" customHeight="1" spans="1:46">
      <c r="A100" s="22">
        <v>71</v>
      </c>
      <c r="B100" s="22" t="s">
        <v>369</v>
      </c>
      <c r="C100" s="22" t="s">
        <v>50</v>
      </c>
      <c r="D100" s="23" t="s">
        <v>370</v>
      </c>
      <c r="E100" s="22" t="s">
        <v>52</v>
      </c>
      <c r="F100" s="22" t="s">
        <v>50</v>
      </c>
      <c r="G100" s="42">
        <v>1</v>
      </c>
      <c r="H100" s="42">
        <v>3650</v>
      </c>
      <c r="I100" s="42"/>
      <c r="J100" s="42"/>
      <c r="K100" s="42"/>
      <c r="L100" s="42">
        <v>1</v>
      </c>
      <c r="M100" s="42"/>
      <c r="N100" s="42"/>
      <c r="O100" s="42"/>
      <c r="P100" s="42"/>
      <c r="Q100" s="42"/>
      <c r="R100" s="26">
        <v>4600</v>
      </c>
      <c r="S100" s="26">
        <v>26618</v>
      </c>
      <c r="T100" s="22" t="s">
        <v>363</v>
      </c>
      <c r="U100" s="22" t="s">
        <v>364</v>
      </c>
      <c r="V100" s="22" t="s">
        <v>363</v>
      </c>
      <c r="W100" s="22" t="s">
        <v>364</v>
      </c>
      <c r="X100" s="22" t="s">
        <v>365</v>
      </c>
      <c r="Y100" s="22">
        <f t="shared" si="48"/>
        <v>3650</v>
      </c>
      <c r="Z100" s="22">
        <f t="shared" si="49"/>
        <v>3650</v>
      </c>
      <c r="AA100" s="22">
        <v>3650</v>
      </c>
      <c r="AB100" s="22"/>
      <c r="AC100" s="22"/>
      <c r="AD100" s="22"/>
      <c r="AE100" s="22"/>
      <c r="AF100" s="22"/>
      <c r="AG100" s="22"/>
      <c r="AH100" s="22"/>
      <c r="AI100" s="22"/>
      <c r="AJ100" s="22"/>
      <c r="AK100" s="22"/>
      <c r="AL100" s="22"/>
      <c r="AM100" s="23" t="s">
        <v>371</v>
      </c>
      <c r="AN100" s="23" t="s">
        <v>372</v>
      </c>
      <c r="AO100" s="22"/>
      <c r="AP100" s="3"/>
      <c r="AQ100" s="3"/>
      <c r="AR100" s="3"/>
      <c r="AS100" s="3"/>
      <c r="AT100" s="12"/>
    </row>
    <row r="101" s="2" customFormat="1" ht="90.95" customHeight="1" spans="1:46">
      <c r="A101" s="22">
        <v>72</v>
      </c>
      <c r="B101" s="22" t="s">
        <v>373</v>
      </c>
      <c r="C101" s="22" t="s">
        <v>50</v>
      </c>
      <c r="D101" s="23" t="s">
        <v>374</v>
      </c>
      <c r="E101" s="22" t="s">
        <v>52</v>
      </c>
      <c r="F101" s="22" t="s">
        <v>50</v>
      </c>
      <c r="G101" s="42">
        <v>1</v>
      </c>
      <c r="H101" s="42">
        <v>2500</v>
      </c>
      <c r="I101" s="42"/>
      <c r="J101" s="42"/>
      <c r="K101" s="42"/>
      <c r="L101" s="42">
        <v>1</v>
      </c>
      <c r="M101" s="42"/>
      <c r="N101" s="42"/>
      <c r="O101" s="42"/>
      <c r="P101" s="42"/>
      <c r="Q101" s="42"/>
      <c r="R101" s="22">
        <v>4066</v>
      </c>
      <c r="S101" s="22">
        <v>20162</v>
      </c>
      <c r="T101" s="22" t="s">
        <v>363</v>
      </c>
      <c r="U101" s="22" t="s">
        <v>364</v>
      </c>
      <c r="V101" s="22" t="s">
        <v>363</v>
      </c>
      <c r="W101" s="22" t="s">
        <v>364</v>
      </c>
      <c r="X101" s="22" t="s">
        <v>365</v>
      </c>
      <c r="Y101" s="22">
        <f t="shared" si="48"/>
        <v>2500</v>
      </c>
      <c r="Z101" s="22">
        <f t="shared" si="49"/>
        <v>1381</v>
      </c>
      <c r="AA101" s="22">
        <v>1381</v>
      </c>
      <c r="AB101" s="22"/>
      <c r="AC101" s="22"/>
      <c r="AD101" s="22"/>
      <c r="AE101" s="22">
        <v>1119</v>
      </c>
      <c r="AF101" s="22"/>
      <c r="AG101" s="68"/>
      <c r="AH101" s="22"/>
      <c r="AI101" s="68"/>
      <c r="AJ101" s="22"/>
      <c r="AK101" s="22"/>
      <c r="AL101" s="22"/>
      <c r="AM101" s="23" t="s">
        <v>375</v>
      </c>
      <c r="AN101" s="23" t="s">
        <v>367</v>
      </c>
      <c r="AO101" s="22"/>
      <c r="AP101" s="3"/>
      <c r="AQ101" s="3"/>
      <c r="AR101" s="3"/>
      <c r="AS101" s="3"/>
      <c r="AT101" s="12"/>
    </row>
    <row r="102" s="2" customFormat="1" ht="159" customHeight="1" spans="1:46">
      <c r="A102" s="22">
        <v>73</v>
      </c>
      <c r="B102" s="22" t="s">
        <v>376</v>
      </c>
      <c r="C102" s="22" t="s">
        <v>50</v>
      </c>
      <c r="D102" s="23" t="s">
        <v>377</v>
      </c>
      <c r="E102" s="22" t="s">
        <v>52</v>
      </c>
      <c r="F102" s="22" t="s">
        <v>50</v>
      </c>
      <c r="G102" s="42">
        <v>1</v>
      </c>
      <c r="H102" s="42">
        <v>3100</v>
      </c>
      <c r="I102" s="42"/>
      <c r="J102" s="42"/>
      <c r="K102" s="42"/>
      <c r="L102" s="42">
        <v>1</v>
      </c>
      <c r="M102" s="42"/>
      <c r="N102" s="42"/>
      <c r="O102" s="42"/>
      <c r="P102" s="42"/>
      <c r="Q102" s="42"/>
      <c r="R102" s="45">
        <v>1200</v>
      </c>
      <c r="S102" s="45">
        <v>5000</v>
      </c>
      <c r="T102" s="22" t="s">
        <v>363</v>
      </c>
      <c r="U102" s="22" t="s">
        <v>364</v>
      </c>
      <c r="V102" s="22" t="s">
        <v>363</v>
      </c>
      <c r="W102" s="22" t="s">
        <v>364</v>
      </c>
      <c r="X102" s="22" t="s">
        <v>365</v>
      </c>
      <c r="Y102" s="22">
        <f t="shared" si="48"/>
        <v>3100</v>
      </c>
      <c r="Z102" s="22">
        <f t="shared" si="49"/>
        <v>883</v>
      </c>
      <c r="AA102" s="22">
        <v>883</v>
      </c>
      <c r="AB102" s="22"/>
      <c r="AC102" s="22"/>
      <c r="AD102" s="22"/>
      <c r="AE102" s="22">
        <v>217</v>
      </c>
      <c r="AF102" s="22"/>
      <c r="AG102" s="22">
        <v>2000</v>
      </c>
      <c r="AH102" s="22"/>
      <c r="AI102" s="22"/>
      <c r="AJ102" s="22"/>
      <c r="AK102" s="22"/>
      <c r="AL102" s="22"/>
      <c r="AM102" s="23" t="s">
        <v>375</v>
      </c>
      <c r="AN102" s="23" t="s">
        <v>367</v>
      </c>
      <c r="AO102" s="22"/>
      <c r="AP102" s="3"/>
      <c r="AQ102" s="3"/>
      <c r="AR102" s="3"/>
      <c r="AS102" s="3"/>
      <c r="AT102" s="12"/>
    </row>
    <row r="103" s="2" customFormat="1" ht="102.95" customHeight="1" spans="1:46">
      <c r="A103" s="22">
        <v>74</v>
      </c>
      <c r="B103" s="22" t="s">
        <v>378</v>
      </c>
      <c r="C103" s="22" t="s">
        <v>50</v>
      </c>
      <c r="D103" s="23" t="s">
        <v>379</v>
      </c>
      <c r="E103" s="22" t="s">
        <v>52</v>
      </c>
      <c r="F103" s="22" t="s">
        <v>50</v>
      </c>
      <c r="G103" s="42">
        <v>1</v>
      </c>
      <c r="H103" s="22">
        <v>750</v>
      </c>
      <c r="I103" s="22"/>
      <c r="J103" s="22"/>
      <c r="K103" s="22"/>
      <c r="L103" s="22">
        <v>1</v>
      </c>
      <c r="M103" s="22"/>
      <c r="N103" s="22"/>
      <c r="O103" s="22"/>
      <c r="P103" s="22"/>
      <c r="Q103" s="22"/>
      <c r="R103" s="22">
        <v>600</v>
      </c>
      <c r="S103" s="22">
        <v>3400</v>
      </c>
      <c r="T103" s="22" t="s">
        <v>133</v>
      </c>
      <c r="U103" s="22" t="s">
        <v>134</v>
      </c>
      <c r="V103" s="22" t="s">
        <v>363</v>
      </c>
      <c r="W103" s="22" t="s">
        <v>364</v>
      </c>
      <c r="X103" s="22" t="s">
        <v>365</v>
      </c>
      <c r="Y103" s="22">
        <f t="shared" si="48"/>
        <v>750</v>
      </c>
      <c r="Z103" s="22">
        <f t="shared" si="49"/>
        <v>750</v>
      </c>
      <c r="AA103" s="22">
        <v>360</v>
      </c>
      <c r="AB103" s="22">
        <v>390</v>
      </c>
      <c r="AC103" s="22"/>
      <c r="AD103" s="22"/>
      <c r="AE103" s="22"/>
      <c r="AF103" s="22"/>
      <c r="AG103" s="22"/>
      <c r="AH103" s="22"/>
      <c r="AI103" s="22"/>
      <c r="AJ103" s="22"/>
      <c r="AK103" s="22"/>
      <c r="AL103" s="22"/>
      <c r="AM103" s="23" t="s">
        <v>380</v>
      </c>
      <c r="AN103" s="23" t="s">
        <v>372</v>
      </c>
      <c r="AO103" s="22"/>
      <c r="AP103" s="3"/>
      <c r="AQ103" s="3"/>
      <c r="AR103" s="3"/>
      <c r="AS103" s="3"/>
      <c r="AT103" s="12"/>
    </row>
    <row r="104" s="2" customFormat="1" ht="102.95" customHeight="1" spans="1:46">
      <c r="A104" s="22">
        <v>75</v>
      </c>
      <c r="B104" s="22" t="s">
        <v>381</v>
      </c>
      <c r="C104" s="22" t="s">
        <v>50</v>
      </c>
      <c r="D104" s="23" t="s">
        <v>382</v>
      </c>
      <c r="E104" s="22" t="s">
        <v>52</v>
      </c>
      <c r="F104" s="22" t="s">
        <v>50</v>
      </c>
      <c r="G104" s="42">
        <v>1</v>
      </c>
      <c r="H104" s="42">
        <v>390.5</v>
      </c>
      <c r="I104" s="42"/>
      <c r="J104" s="42"/>
      <c r="K104" s="42"/>
      <c r="L104" s="42">
        <v>1</v>
      </c>
      <c r="M104" s="42"/>
      <c r="N104" s="42"/>
      <c r="O104" s="42"/>
      <c r="P104" s="42"/>
      <c r="Q104" s="42"/>
      <c r="R104" s="42">
        <v>713</v>
      </c>
      <c r="S104" s="42">
        <v>3580</v>
      </c>
      <c r="T104" s="22" t="s">
        <v>166</v>
      </c>
      <c r="U104" s="42" t="s">
        <v>167</v>
      </c>
      <c r="V104" s="42" t="s">
        <v>55</v>
      </c>
      <c r="W104" s="42" t="s">
        <v>56</v>
      </c>
      <c r="X104" s="42" t="s">
        <v>57</v>
      </c>
      <c r="Y104" s="22">
        <f t="shared" si="48"/>
        <v>390.5</v>
      </c>
      <c r="Z104" s="22">
        <f t="shared" si="49"/>
        <v>390.5</v>
      </c>
      <c r="AA104" s="42">
        <v>390.5</v>
      </c>
      <c r="AB104" s="42"/>
      <c r="AC104" s="42"/>
      <c r="AD104" s="42"/>
      <c r="AE104" s="42"/>
      <c r="AF104" s="42"/>
      <c r="AG104" s="42"/>
      <c r="AH104" s="42"/>
      <c r="AI104" s="42"/>
      <c r="AJ104" s="42"/>
      <c r="AK104" s="42"/>
      <c r="AL104" s="42"/>
      <c r="AM104" s="23" t="s">
        <v>383</v>
      </c>
      <c r="AN104" s="23" t="s">
        <v>372</v>
      </c>
      <c r="AO104" s="22"/>
      <c r="AP104" s="3"/>
      <c r="AQ104" s="3"/>
      <c r="AR104" s="3"/>
      <c r="AS104" s="3"/>
      <c r="AT104" s="12"/>
    </row>
    <row r="105" s="2" customFormat="1" ht="102.95" customHeight="1" spans="1:46">
      <c r="A105" s="22">
        <v>76</v>
      </c>
      <c r="B105" s="22" t="s">
        <v>384</v>
      </c>
      <c r="C105" s="22" t="s">
        <v>50</v>
      </c>
      <c r="D105" s="23" t="s">
        <v>385</v>
      </c>
      <c r="E105" s="22" t="s">
        <v>52</v>
      </c>
      <c r="F105" s="22" t="s">
        <v>50</v>
      </c>
      <c r="G105" s="42">
        <v>1</v>
      </c>
      <c r="H105" s="42">
        <v>768.88</v>
      </c>
      <c r="I105" s="42"/>
      <c r="J105" s="42"/>
      <c r="K105" s="42"/>
      <c r="L105" s="42">
        <v>1</v>
      </c>
      <c r="M105" s="42"/>
      <c r="N105" s="42"/>
      <c r="O105" s="42"/>
      <c r="P105" s="42"/>
      <c r="Q105" s="42"/>
      <c r="R105" s="42">
        <v>687</v>
      </c>
      <c r="S105" s="22">
        <v>3503</v>
      </c>
      <c r="T105" s="22" t="s">
        <v>66</v>
      </c>
      <c r="U105" s="42" t="s">
        <v>167</v>
      </c>
      <c r="V105" s="42" t="s">
        <v>55</v>
      </c>
      <c r="W105" s="42" t="s">
        <v>56</v>
      </c>
      <c r="X105" s="42" t="s">
        <v>57</v>
      </c>
      <c r="Y105" s="22">
        <v>768.88</v>
      </c>
      <c r="Z105" s="22">
        <v>369.187</v>
      </c>
      <c r="AA105" s="42">
        <v>369.187</v>
      </c>
      <c r="AB105" s="42"/>
      <c r="AC105" s="42"/>
      <c r="AD105" s="42"/>
      <c r="AE105" s="42">
        <v>27.953</v>
      </c>
      <c r="AF105" s="42"/>
      <c r="AG105" s="42"/>
      <c r="AH105" s="42">
        <v>269</v>
      </c>
      <c r="AI105" s="69">
        <v>102.74</v>
      </c>
      <c r="AJ105" s="42"/>
      <c r="AK105" s="42"/>
      <c r="AL105" s="42"/>
      <c r="AM105" s="23" t="s">
        <v>383</v>
      </c>
      <c r="AN105" s="23" t="s">
        <v>372</v>
      </c>
      <c r="AO105" s="22"/>
      <c r="AP105" s="3"/>
      <c r="AQ105" s="3"/>
      <c r="AR105" s="3"/>
      <c r="AS105" s="3"/>
      <c r="AT105" s="3"/>
    </row>
    <row r="106" s="2" customFormat="1" ht="102.95" customHeight="1" spans="1:46">
      <c r="A106" s="22">
        <v>77</v>
      </c>
      <c r="B106" s="22" t="s">
        <v>386</v>
      </c>
      <c r="C106" s="22" t="s">
        <v>50</v>
      </c>
      <c r="D106" s="23" t="s">
        <v>387</v>
      </c>
      <c r="E106" s="22" t="s">
        <v>52</v>
      </c>
      <c r="F106" s="22" t="s">
        <v>50</v>
      </c>
      <c r="G106" s="42">
        <v>1</v>
      </c>
      <c r="H106" s="42">
        <v>30</v>
      </c>
      <c r="I106" s="42"/>
      <c r="J106" s="42"/>
      <c r="K106" s="42"/>
      <c r="L106" s="42">
        <v>1</v>
      </c>
      <c r="M106" s="42"/>
      <c r="N106" s="42"/>
      <c r="O106" s="42"/>
      <c r="P106" s="42"/>
      <c r="Q106" s="42"/>
      <c r="R106" s="42">
        <v>80</v>
      </c>
      <c r="S106" s="42">
        <v>270</v>
      </c>
      <c r="T106" s="22" t="s">
        <v>74</v>
      </c>
      <c r="U106" s="22" t="s">
        <v>75</v>
      </c>
      <c r="V106" s="42" t="s">
        <v>55</v>
      </c>
      <c r="W106" s="42" t="s">
        <v>56</v>
      </c>
      <c r="X106" s="42" t="s">
        <v>57</v>
      </c>
      <c r="Y106" s="22">
        <f>Z106+AE106+AF106+AG106+AH106+AI106+AK106</f>
        <v>30</v>
      </c>
      <c r="Z106" s="22">
        <f>SUM(AA106:AD106)</f>
        <v>30</v>
      </c>
      <c r="AA106" s="42">
        <v>30</v>
      </c>
      <c r="AB106" s="42"/>
      <c r="AC106" s="42"/>
      <c r="AD106" s="42"/>
      <c r="AE106" s="42"/>
      <c r="AF106" s="42"/>
      <c r="AG106" s="42"/>
      <c r="AH106" s="42"/>
      <c r="AI106" s="42"/>
      <c r="AJ106" s="42"/>
      <c r="AK106" s="42"/>
      <c r="AL106" s="42"/>
      <c r="AM106" s="23" t="s">
        <v>388</v>
      </c>
      <c r="AN106" s="23" t="s">
        <v>389</v>
      </c>
      <c r="AO106" s="22"/>
      <c r="AP106" s="3"/>
      <c r="AQ106" s="3"/>
      <c r="AR106" s="3"/>
      <c r="AS106" s="3"/>
      <c r="AT106" s="12"/>
    </row>
    <row r="107" s="2" customFormat="1" ht="199" customHeight="1" spans="1:46">
      <c r="A107" s="22">
        <v>78</v>
      </c>
      <c r="B107" s="22" t="s">
        <v>390</v>
      </c>
      <c r="C107" s="22" t="s">
        <v>50</v>
      </c>
      <c r="D107" s="23" t="s">
        <v>391</v>
      </c>
      <c r="E107" s="22" t="s">
        <v>52</v>
      </c>
      <c r="F107" s="22" t="s">
        <v>50</v>
      </c>
      <c r="G107" s="42">
        <v>1</v>
      </c>
      <c r="H107" s="42">
        <v>179.73</v>
      </c>
      <c r="I107" s="42"/>
      <c r="J107" s="42"/>
      <c r="K107" s="42"/>
      <c r="L107" s="42">
        <v>1</v>
      </c>
      <c r="M107" s="42"/>
      <c r="N107" s="42"/>
      <c r="O107" s="42"/>
      <c r="P107" s="42"/>
      <c r="Q107" s="42"/>
      <c r="R107" s="42">
        <v>793</v>
      </c>
      <c r="S107" s="42">
        <v>4723</v>
      </c>
      <c r="T107" s="22" t="s">
        <v>112</v>
      </c>
      <c r="U107" s="22" t="s">
        <v>113</v>
      </c>
      <c r="V107" s="42" t="s">
        <v>55</v>
      </c>
      <c r="W107" s="42" t="s">
        <v>56</v>
      </c>
      <c r="X107" s="42" t="s">
        <v>57</v>
      </c>
      <c r="Y107" s="22">
        <v>179.73</v>
      </c>
      <c r="Z107" s="22"/>
      <c r="AA107" s="42"/>
      <c r="AB107" s="42"/>
      <c r="AC107" s="42"/>
      <c r="AD107" s="42"/>
      <c r="AE107" s="42">
        <v>179.73</v>
      </c>
      <c r="AF107" s="42"/>
      <c r="AG107" s="42"/>
      <c r="AH107" s="42"/>
      <c r="AI107" s="42"/>
      <c r="AJ107" s="42"/>
      <c r="AK107" s="42"/>
      <c r="AL107" s="42"/>
      <c r="AM107" s="23" t="s">
        <v>392</v>
      </c>
      <c r="AN107" s="23" t="s">
        <v>372</v>
      </c>
      <c r="AO107" s="22"/>
      <c r="AP107" s="3"/>
      <c r="AQ107" s="3"/>
      <c r="AR107" s="3"/>
      <c r="AS107" s="3"/>
      <c r="AT107" s="12"/>
    </row>
    <row r="108" s="2" customFormat="1" ht="39.95" customHeight="1" spans="1:46">
      <c r="A108" s="21" t="s">
        <v>393</v>
      </c>
      <c r="B108" s="21"/>
      <c r="C108" s="21"/>
      <c r="D108" s="25"/>
      <c r="E108" s="25"/>
      <c r="F108" s="25"/>
      <c r="G108" s="22">
        <f>SUM(G109:G113)</f>
        <v>5</v>
      </c>
      <c r="H108" s="22">
        <f>SUM(H109:H113)</f>
        <v>4520</v>
      </c>
      <c r="I108" s="22">
        <f t="shared" ref="I108:S108" si="54">SUM(I109:I113)</f>
        <v>0</v>
      </c>
      <c r="J108" s="22">
        <f t="shared" si="54"/>
        <v>0</v>
      </c>
      <c r="K108" s="22">
        <f t="shared" si="54"/>
        <v>0</v>
      </c>
      <c r="L108" s="22">
        <f t="shared" si="54"/>
        <v>5</v>
      </c>
      <c r="M108" s="22">
        <f t="shared" si="54"/>
        <v>0</v>
      </c>
      <c r="N108" s="22">
        <f t="shared" si="54"/>
        <v>0</v>
      </c>
      <c r="O108" s="22">
        <f t="shared" si="54"/>
        <v>0</v>
      </c>
      <c r="P108" s="22">
        <f t="shared" si="54"/>
        <v>0</v>
      </c>
      <c r="Q108" s="22">
        <f t="shared" si="54"/>
        <v>0</v>
      </c>
      <c r="R108" s="22">
        <f t="shared" si="54"/>
        <v>2443</v>
      </c>
      <c r="S108" s="22">
        <f t="shared" si="54"/>
        <v>9751</v>
      </c>
      <c r="T108" s="22"/>
      <c r="U108" s="22"/>
      <c r="V108" s="22"/>
      <c r="W108" s="22"/>
      <c r="X108" s="22"/>
      <c r="Y108" s="22">
        <f>SUM(Y109:Y113)</f>
        <v>4520</v>
      </c>
      <c r="Z108" s="22">
        <f t="shared" ref="Z108:AK108" si="55">SUM(Z109:Z113)</f>
        <v>390</v>
      </c>
      <c r="AA108" s="22">
        <f t="shared" si="55"/>
        <v>0</v>
      </c>
      <c r="AB108" s="22">
        <f t="shared" si="55"/>
        <v>390</v>
      </c>
      <c r="AC108" s="22">
        <f t="shared" si="55"/>
        <v>0</v>
      </c>
      <c r="AD108" s="22">
        <f t="shared" si="55"/>
        <v>0</v>
      </c>
      <c r="AE108" s="22">
        <f t="shared" si="55"/>
        <v>717.91</v>
      </c>
      <c r="AF108" s="22">
        <f t="shared" si="55"/>
        <v>0</v>
      </c>
      <c r="AG108" s="22">
        <f t="shared" si="55"/>
        <v>0</v>
      </c>
      <c r="AH108" s="22">
        <f t="shared" si="55"/>
        <v>0</v>
      </c>
      <c r="AI108" s="22">
        <f t="shared" si="55"/>
        <v>3412.09</v>
      </c>
      <c r="AJ108" s="22">
        <f t="shared" si="55"/>
        <v>0</v>
      </c>
      <c r="AK108" s="22">
        <f t="shared" si="55"/>
        <v>0</v>
      </c>
      <c r="AL108" s="22"/>
      <c r="AM108" s="23"/>
      <c r="AN108" s="23"/>
      <c r="AO108" s="22"/>
      <c r="AP108" s="3"/>
      <c r="AQ108" s="3"/>
      <c r="AR108" s="3"/>
      <c r="AS108" s="3"/>
      <c r="AT108" s="12"/>
    </row>
    <row r="109" s="2" customFormat="1" ht="120" customHeight="1" spans="1:46">
      <c r="A109" s="22">
        <v>79</v>
      </c>
      <c r="B109" s="22" t="s">
        <v>394</v>
      </c>
      <c r="C109" s="22" t="s">
        <v>50</v>
      </c>
      <c r="D109" s="23" t="s">
        <v>395</v>
      </c>
      <c r="E109" s="22" t="s">
        <v>52</v>
      </c>
      <c r="F109" s="22" t="s">
        <v>50</v>
      </c>
      <c r="G109" s="22">
        <v>1</v>
      </c>
      <c r="H109" s="22">
        <v>390</v>
      </c>
      <c r="I109" s="22"/>
      <c r="J109" s="22"/>
      <c r="K109" s="22"/>
      <c r="L109" s="22">
        <v>1</v>
      </c>
      <c r="M109" s="22"/>
      <c r="N109" s="22"/>
      <c r="O109" s="22"/>
      <c r="P109" s="22"/>
      <c r="Q109" s="22"/>
      <c r="R109" s="33">
        <v>133</v>
      </c>
      <c r="S109" s="33">
        <v>633</v>
      </c>
      <c r="T109" s="22" t="s">
        <v>66</v>
      </c>
      <c r="U109" s="22" t="s">
        <v>67</v>
      </c>
      <c r="V109" s="22" t="s">
        <v>55</v>
      </c>
      <c r="W109" s="22" t="s">
        <v>56</v>
      </c>
      <c r="X109" s="22" t="s">
        <v>57</v>
      </c>
      <c r="Y109" s="22">
        <f>Z109+AE109+AF109+AG109+AH109+AI109+AK109</f>
        <v>390</v>
      </c>
      <c r="Z109" s="22">
        <f>SUM(AA109:AD109)</f>
        <v>390</v>
      </c>
      <c r="AA109" s="22"/>
      <c r="AB109" s="22">
        <v>390</v>
      </c>
      <c r="AC109" s="22"/>
      <c r="AD109" s="22"/>
      <c r="AE109" s="22"/>
      <c r="AF109" s="22"/>
      <c r="AG109" s="22"/>
      <c r="AH109" s="22"/>
      <c r="AI109" s="22"/>
      <c r="AJ109" s="22"/>
      <c r="AK109" s="22"/>
      <c r="AL109" s="22"/>
      <c r="AM109" s="23" t="s">
        <v>396</v>
      </c>
      <c r="AN109" s="23" t="s">
        <v>397</v>
      </c>
      <c r="AO109" s="22"/>
      <c r="AP109" s="3"/>
      <c r="AQ109" s="3"/>
      <c r="AR109" s="3"/>
      <c r="AS109" s="3"/>
      <c r="AT109" s="3"/>
    </row>
    <row r="110" s="2" customFormat="1" ht="253" customHeight="1" spans="1:46">
      <c r="A110" s="22">
        <v>80</v>
      </c>
      <c r="B110" s="22" t="s">
        <v>398</v>
      </c>
      <c r="C110" s="22" t="s">
        <v>50</v>
      </c>
      <c r="D110" s="23" t="s">
        <v>399</v>
      </c>
      <c r="E110" s="22" t="s">
        <v>52</v>
      </c>
      <c r="F110" s="22" t="s">
        <v>50</v>
      </c>
      <c r="G110" s="22">
        <v>1</v>
      </c>
      <c r="H110" s="22">
        <v>1500</v>
      </c>
      <c r="I110" s="22"/>
      <c r="J110" s="22"/>
      <c r="K110" s="22"/>
      <c r="L110" s="22">
        <v>1</v>
      </c>
      <c r="M110" s="22"/>
      <c r="N110" s="22"/>
      <c r="O110" s="22"/>
      <c r="P110" s="22"/>
      <c r="Q110" s="22"/>
      <c r="R110" s="22">
        <v>678</v>
      </c>
      <c r="S110" s="22">
        <v>3770</v>
      </c>
      <c r="T110" s="22" t="s">
        <v>133</v>
      </c>
      <c r="U110" s="22" t="s">
        <v>134</v>
      </c>
      <c r="V110" s="22" t="s">
        <v>55</v>
      </c>
      <c r="W110" s="22" t="s">
        <v>56</v>
      </c>
      <c r="X110" s="22" t="s">
        <v>57</v>
      </c>
      <c r="Y110" s="22">
        <f>H110</f>
        <v>1500</v>
      </c>
      <c r="Z110" s="22"/>
      <c r="AA110" s="22"/>
      <c r="AB110" s="22"/>
      <c r="AC110" s="22"/>
      <c r="AD110" s="22"/>
      <c r="AE110" s="22">
        <v>522.91</v>
      </c>
      <c r="AF110" s="22"/>
      <c r="AG110" s="22"/>
      <c r="AH110" s="22"/>
      <c r="AI110" s="22">
        <f>Y110-AE110</f>
        <v>977.09</v>
      </c>
      <c r="AJ110" s="22" t="s">
        <v>400</v>
      </c>
      <c r="AK110" s="22"/>
      <c r="AL110" s="22"/>
      <c r="AM110" s="22" t="s">
        <v>401</v>
      </c>
      <c r="AN110" s="23" t="s">
        <v>397</v>
      </c>
      <c r="AO110" s="22"/>
      <c r="AP110" s="3"/>
      <c r="AQ110" s="3"/>
      <c r="AR110" s="3"/>
      <c r="AS110" s="3"/>
      <c r="AT110" s="3"/>
    </row>
    <row r="111" s="2" customFormat="1" ht="215" customHeight="1" spans="1:46">
      <c r="A111" s="22">
        <v>81</v>
      </c>
      <c r="B111" s="22" t="s">
        <v>402</v>
      </c>
      <c r="C111" s="22" t="s">
        <v>50</v>
      </c>
      <c r="D111" s="23" t="s">
        <v>403</v>
      </c>
      <c r="E111" s="22" t="s">
        <v>52</v>
      </c>
      <c r="F111" s="22" t="s">
        <v>50</v>
      </c>
      <c r="G111" s="22">
        <v>1</v>
      </c>
      <c r="H111" s="22">
        <v>750</v>
      </c>
      <c r="I111" s="22"/>
      <c r="J111" s="22"/>
      <c r="K111" s="22"/>
      <c r="L111" s="22">
        <v>1</v>
      </c>
      <c r="M111" s="22"/>
      <c r="N111" s="22"/>
      <c r="O111" s="22"/>
      <c r="P111" s="22"/>
      <c r="Q111" s="22"/>
      <c r="R111" s="22">
        <v>382</v>
      </c>
      <c r="S111" s="22">
        <v>1948</v>
      </c>
      <c r="T111" s="22" t="s">
        <v>66</v>
      </c>
      <c r="U111" s="22" t="s">
        <v>67</v>
      </c>
      <c r="V111" s="22" t="s">
        <v>55</v>
      </c>
      <c r="W111" s="22" t="s">
        <v>56</v>
      </c>
      <c r="X111" s="22" t="s">
        <v>57</v>
      </c>
      <c r="Y111" s="22">
        <f>H111</f>
        <v>750</v>
      </c>
      <c r="Z111" s="22"/>
      <c r="AA111" s="22"/>
      <c r="AB111" s="22"/>
      <c r="AC111" s="22"/>
      <c r="AD111" s="22"/>
      <c r="AE111" s="22">
        <f>Y111-AI111</f>
        <v>195</v>
      </c>
      <c r="AF111" s="22"/>
      <c r="AG111" s="22"/>
      <c r="AH111" s="22"/>
      <c r="AI111" s="22">
        <v>555</v>
      </c>
      <c r="AJ111" s="22" t="s">
        <v>404</v>
      </c>
      <c r="AK111" s="22"/>
      <c r="AL111" s="22"/>
      <c r="AM111" s="23" t="s">
        <v>405</v>
      </c>
      <c r="AN111" s="23" t="s">
        <v>397</v>
      </c>
      <c r="AO111" s="22"/>
      <c r="AP111" s="3"/>
      <c r="AQ111" s="3"/>
      <c r="AR111" s="3"/>
      <c r="AS111" s="3"/>
      <c r="AT111" s="3"/>
    </row>
    <row r="112" s="2" customFormat="1" ht="120" customHeight="1" spans="1:46">
      <c r="A112" s="22">
        <v>82</v>
      </c>
      <c r="B112" s="22" t="s">
        <v>406</v>
      </c>
      <c r="C112" s="22" t="s">
        <v>50</v>
      </c>
      <c r="D112" s="23" t="s">
        <v>407</v>
      </c>
      <c r="E112" s="22" t="s">
        <v>52</v>
      </c>
      <c r="F112" s="22" t="s">
        <v>50</v>
      </c>
      <c r="G112" s="22">
        <v>1</v>
      </c>
      <c r="H112" s="22">
        <v>900</v>
      </c>
      <c r="I112" s="22"/>
      <c r="J112" s="22"/>
      <c r="K112" s="22"/>
      <c r="L112" s="22">
        <v>1</v>
      </c>
      <c r="M112" s="22"/>
      <c r="N112" s="22"/>
      <c r="O112" s="22"/>
      <c r="P112" s="22"/>
      <c r="Q112" s="22"/>
      <c r="R112" s="22">
        <v>800</v>
      </c>
      <c r="S112" s="22">
        <v>1600</v>
      </c>
      <c r="T112" s="22" t="s">
        <v>53</v>
      </c>
      <c r="U112" s="22" t="s">
        <v>54</v>
      </c>
      <c r="V112" s="22" t="s">
        <v>55</v>
      </c>
      <c r="W112" s="22" t="s">
        <v>56</v>
      </c>
      <c r="X112" s="22" t="s">
        <v>57</v>
      </c>
      <c r="Y112" s="22">
        <f>H112</f>
        <v>900</v>
      </c>
      <c r="Z112" s="22"/>
      <c r="AA112" s="22"/>
      <c r="AB112" s="22"/>
      <c r="AC112" s="22"/>
      <c r="AD112" s="22"/>
      <c r="AE112" s="22"/>
      <c r="AF112" s="22"/>
      <c r="AG112" s="22"/>
      <c r="AH112" s="22"/>
      <c r="AI112" s="22">
        <v>900</v>
      </c>
      <c r="AJ112" s="22" t="s">
        <v>408</v>
      </c>
      <c r="AK112" s="22"/>
      <c r="AL112" s="22"/>
      <c r="AM112" s="22" t="s">
        <v>409</v>
      </c>
      <c r="AN112" s="23" t="s">
        <v>410</v>
      </c>
      <c r="AO112" s="22"/>
      <c r="AP112" s="3"/>
      <c r="AQ112" s="3"/>
      <c r="AR112" s="3"/>
      <c r="AS112" s="3"/>
      <c r="AT112" s="3"/>
    </row>
    <row r="113" s="2" customFormat="1" ht="185" customHeight="1" spans="1:46">
      <c r="A113" s="22">
        <v>83</v>
      </c>
      <c r="B113" s="22" t="s">
        <v>411</v>
      </c>
      <c r="C113" s="22" t="s">
        <v>50</v>
      </c>
      <c r="D113" s="23" t="s">
        <v>412</v>
      </c>
      <c r="E113" s="22" t="s">
        <v>52</v>
      </c>
      <c r="F113" s="22" t="s">
        <v>50</v>
      </c>
      <c r="G113" s="22">
        <v>1</v>
      </c>
      <c r="H113" s="22">
        <v>980</v>
      </c>
      <c r="I113" s="22"/>
      <c r="J113" s="22"/>
      <c r="K113" s="22"/>
      <c r="L113" s="22">
        <v>1</v>
      </c>
      <c r="M113" s="22"/>
      <c r="N113" s="22"/>
      <c r="O113" s="22"/>
      <c r="P113" s="22"/>
      <c r="Q113" s="22"/>
      <c r="R113" s="22">
        <v>450</v>
      </c>
      <c r="S113" s="22">
        <v>1800</v>
      </c>
      <c r="T113" s="22" t="s">
        <v>74</v>
      </c>
      <c r="U113" s="22" t="s">
        <v>75</v>
      </c>
      <c r="V113" s="22" t="s">
        <v>55</v>
      </c>
      <c r="W113" s="22" t="s">
        <v>56</v>
      </c>
      <c r="X113" s="22" t="s">
        <v>57</v>
      </c>
      <c r="Y113" s="22">
        <f>H113</f>
        <v>980</v>
      </c>
      <c r="Z113" s="22"/>
      <c r="AA113" s="22"/>
      <c r="AB113" s="22"/>
      <c r="AC113" s="22"/>
      <c r="AD113" s="22"/>
      <c r="AE113" s="46"/>
      <c r="AF113" s="22"/>
      <c r="AG113" s="22"/>
      <c r="AH113" s="22"/>
      <c r="AI113" s="22">
        <v>980</v>
      </c>
      <c r="AJ113" s="22" t="s">
        <v>408</v>
      </c>
      <c r="AK113" s="22"/>
      <c r="AL113" s="22"/>
      <c r="AM113" s="23" t="s">
        <v>413</v>
      </c>
      <c r="AN113" s="23" t="s">
        <v>414</v>
      </c>
      <c r="AO113" s="22"/>
      <c r="AP113" s="3"/>
      <c r="AQ113" s="3"/>
      <c r="AR113" s="3"/>
      <c r="AS113" s="3"/>
      <c r="AT113" s="3"/>
    </row>
    <row r="114" s="11" customFormat="1" ht="39.95" customHeight="1" spans="1:45">
      <c r="A114" s="61" t="s">
        <v>415</v>
      </c>
      <c r="B114" s="61"/>
      <c r="C114" s="61"/>
      <c r="D114" s="61"/>
      <c r="E114" s="61"/>
      <c r="F114" s="61"/>
      <c r="G114" s="33">
        <f>G115</f>
        <v>1</v>
      </c>
      <c r="H114" s="33">
        <f t="shared" ref="H114:S114" si="56">H115</f>
        <v>1200</v>
      </c>
      <c r="I114" s="33">
        <f t="shared" si="56"/>
        <v>0</v>
      </c>
      <c r="J114" s="33">
        <f t="shared" si="56"/>
        <v>0</v>
      </c>
      <c r="K114" s="33">
        <f t="shared" si="56"/>
        <v>1</v>
      </c>
      <c r="L114" s="33">
        <f t="shared" si="56"/>
        <v>0</v>
      </c>
      <c r="M114" s="33">
        <f t="shared" si="56"/>
        <v>0</v>
      </c>
      <c r="N114" s="33">
        <f t="shared" si="56"/>
        <v>0</v>
      </c>
      <c r="O114" s="33">
        <f t="shared" si="56"/>
        <v>0</v>
      </c>
      <c r="P114" s="33">
        <f t="shared" si="56"/>
        <v>0</v>
      </c>
      <c r="Q114" s="33">
        <f t="shared" si="56"/>
        <v>0</v>
      </c>
      <c r="R114" s="33">
        <f t="shared" si="56"/>
        <v>1000</v>
      </c>
      <c r="S114" s="33">
        <f t="shared" si="56"/>
        <v>1000</v>
      </c>
      <c r="T114" s="33"/>
      <c r="U114" s="33"/>
      <c r="V114" s="33"/>
      <c r="W114" s="33"/>
      <c r="X114" s="33"/>
      <c r="Y114" s="33">
        <f>Y115</f>
        <v>1200</v>
      </c>
      <c r="Z114" s="33">
        <f t="shared" ref="Z114:AK114" si="57">Z115</f>
        <v>0</v>
      </c>
      <c r="AA114" s="33">
        <f t="shared" si="57"/>
        <v>0</v>
      </c>
      <c r="AB114" s="33">
        <f t="shared" si="57"/>
        <v>0</v>
      </c>
      <c r="AC114" s="33">
        <f t="shared" si="57"/>
        <v>0</v>
      </c>
      <c r="AD114" s="33">
        <f t="shared" si="57"/>
        <v>0</v>
      </c>
      <c r="AE114" s="33">
        <f t="shared" si="57"/>
        <v>1200</v>
      </c>
      <c r="AF114" s="33">
        <f t="shared" si="57"/>
        <v>0</v>
      </c>
      <c r="AG114" s="33">
        <f t="shared" si="57"/>
        <v>0</v>
      </c>
      <c r="AH114" s="33">
        <f t="shared" si="57"/>
        <v>0</v>
      </c>
      <c r="AI114" s="33">
        <f t="shared" si="57"/>
        <v>0</v>
      </c>
      <c r="AJ114" s="33">
        <f t="shared" si="57"/>
        <v>0</v>
      </c>
      <c r="AK114" s="33">
        <f t="shared" si="57"/>
        <v>0</v>
      </c>
      <c r="AL114" s="33"/>
      <c r="AM114" s="32"/>
      <c r="AN114" s="32"/>
      <c r="AO114" s="33"/>
      <c r="AP114" s="54"/>
      <c r="AQ114" s="54"/>
      <c r="AR114" s="54"/>
      <c r="AS114" s="54"/>
    </row>
    <row r="115" s="11" customFormat="1" ht="39.95" customHeight="1" spans="1:45">
      <c r="A115" s="62" t="s">
        <v>416</v>
      </c>
      <c r="B115" s="62"/>
      <c r="C115" s="62"/>
      <c r="D115" s="62"/>
      <c r="E115" s="62"/>
      <c r="F115" s="62"/>
      <c r="G115" s="33">
        <f>G116</f>
        <v>1</v>
      </c>
      <c r="H115" s="22">
        <f>H116</f>
        <v>1200</v>
      </c>
      <c r="I115" s="22">
        <f t="shared" ref="I115:S115" si="58">I116</f>
        <v>0</v>
      </c>
      <c r="J115" s="22">
        <f t="shared" si="58"/>
        <v>0</v>
      </c>
      <c r="K115" s="22">
        <f t="shared" si="58"/>
        <v>1</v>
      </c>
      <c r="L115" s="22">
        <f t="shared" si="58"/>
        <v>0</v>
      </c>
      <c r="M115" s="22">
        <f t="shared" si="58"/>
        <v>0</v>
      </c>
      <c r="N115" s="22">
        <f t="shared" si="58"/>
        <v>0</v>
      </c>
      <c r="O115" s="22">
        <f t="shared" si="58"/>
        <v>0</v>
      </c>
      <c r="P115" s="22">
        <f t="shared" si="58"/>
        <v>0</v>
      </c>
      <c r="Q115" s="22">
        <f t="shared" si="58"/>
        <v>0</v>
      </c>
      <c r="R115" s="22">
        <f t="shared" si="58"/>
        <v>1000</v>
      </c>
      <c r="S115" s="22">
        <f t="shared" si="58"/>
        <v>1000</v>
      </c>
      <c r="T115" s="22"/>
      <c r="U115" s="22"/>
      <c r="V115" s="22"/>
      <c r="W115" s="22"/>
      <c r="X115" s="22"/>
      <c r="Y115" s="22">
        <f>Y116</f>
        <v>1200</v>
      </c>
      <c r="Z115" s="22">
        <f t="shared" ref="Z115:AK115" si="59">Z116</f>
        <v>0</v>
      </c>
      <c r="AA115" s="22">
        <f t="shared" si="59"/>
        <v>0</v>
      </c>
      <c r="AB115" s="22">
        <f t="shared" si="59"/>
        <v>0</v>
      </c>
      <c r="AC115" s="22">
        <f t="shared" si="59"/>
        <v>0</v>
      </c>
      <c r="AD115" s="22">
        <f t="shared" si="59"/>
        <v>0</v>
      </c>
      <c r="AE115" s="22">
        <f t="shared" si="59"/>
        <v>1200</v>
      </c>
      <c r="AF115" s="22">
        <f t="shared" si="59"/>
        <v>0</v>
      </c>
      <c r="AG115" s="22">
        <f t="shared" si="59"/>
        <v>0</v>
      </c>
      <c r="AH115" s="22">
        <f t="shared" si="59"/>
        <v>0</v>
      </c>
      <c r="AI115" s="22">
        <f t="shared" si="59"/>
        <v>0</v>
      </c>
      <c r="AJ115" s="22">
        <f t="shared" si="59"/>
        <v>0</v>
      </c>
      <c r="AK115" s="22">
        <f t="shared" si="59"/>
        <v>0</v>
      </c>
      <c r="AL115" s="22"/>
      <c r="AM115" s="23"/>
      <c r="AN115" s="23"/>
      <c r="AO115" s="22"/>
      <c r="AP115" s="54"/>
      <c r="AQ115" s="54"/>
      <c r="AR115" s="54"/>
      <c r="AS115" s="54"/>
    </row>
    <row r="116" s="4" customFormat="1" ht="122.1" customHeight="1" spans="1:46">
      <c r="A116" s="24">
        <v>84</v>
      </c>
      <c r="B116" s="22" t="s">
        <v>417</v>
      </c>
      <c r="C116" s="24" t="s">
        <v>50</v>
      </c>
      <c r="D116" s="63" t="s">
        <v>418</v>
      </c>
      <c r="E116" s="22" t="s">
        <v>52</v>
      </c>
      <c r="F116" s="22" t="s">
        <v>50</v>
      </c>
      <c r="G116" s="33">
        <v>1</v>
      </c>
      <c r="H116" s="33">
        <v>1200</v>
      </c>
      <c r="I116" s="33"/>
      <c r="J116" s="33"/>
      <c r="K116" s="33">
        <v>1</v>
      </c>
      <c r="L116" s="33"/>
      <c r="M116" s="33"/>
      <c r="N116" s="33"/>
      <c r="O116" s="33"/>
      <c r="P116" s="33"/>
      <c r="Q116" s="33"/>
      <c r="R116" s="67">
        <v>1000</v>
      </c>
      <c r="S116" s="33">
        <v>1000</v>
      </c>
      <c r="T116" s="33" t="s">
        <v>212</v>
      </c>
      <c r="U116" s="33" t="s">
        <v>213</v>
      </c>
      <c r="V116" s="33" t="s">
        <v>212</v>
      </c>
      <c r="W116" s="33" t="s">
        <v>213</v>
      </c>
      <c r="X116" s="22" t="s">
        <v>207</v>
      </c>
      <c r="Y116" s="22">
        <f>Z116+AE116+AF116+AG116+AH116+AI116+AK116</f>
        <v>1200</v>
      </c>
      <c r="Z116" s="33">
        <f>SUM(AA116:AD116)</f>
        <v>0</v>
      </c>
      <c r="AA116" s="33">
        <v>0</v>
      </c>
      <c r="AB116" s="33">
        <v>0</v>
      </c>
      <c r="AC116" s="33">
        <v>0</v>
      </c>
      <c r="AD116" s="33"/>
      <c r="AE116" s="33">
        <v>1200</v>
      </c>
      <c r="AF116" s="33"/>
      <c r="AG116" s="33"/>
      <c r="AH116" s="33"/>
      <c r="AI116" s="33">
        <v>0</v>
      </c>
      <c r="AJ116" s="33">
        <v>0</v>
      </c>
      <c r="AK116" s="33">
        <v>0</v>
      </c>
      <c r="AL116" s="33"/>
      <c r="AM116" s="32" t="s">
        <v>419</v>
      </c>
      <c r="AN116" s="32" t="s">
        <v>420</v>
      </c>
      <c r="AO116" s="22"/>
      <c r="AP116" s="52"/>
      <c r="AQ116" s="52"/>
      <c r="AR116" s="52"/>
      <c r="AS116" s="52"/>
      <c r="AT116" s="52"/>
    </row>
    <row r="117" s="11" customFormat="1" ht="39.95" customHeight="1" spans="1:45">
      <c r="A117" s="21" t="s">
        <v>421</v>
      </c>
      <c r="B117" s="21"/>
      <c r="C117" s="21"/>
      <c r="D117" s="21"/>
      <c r="E117" s="21"/>
      <c r="F117" s="21"/>
      <c r="G117" s="22">
        <f>G118</f>
        <v>1</v>
      </c>
      <c r="H117" s="22">
        <f>H118</f>
        <v>1530</v>
      </c>
      <c r="I117" s="22">
        <f t="shared" ref="I117:S117" si="60">I118</f>
        <v>0</v>
      </c>
      <c r="J117" s="22">
        <f t="shared" si="60"/>
        <v>0</v>
      </c>
      <c r="K117" s="22">
        <f t="shared" si="60"/>
        <v>0</v>
      </c>
      <c r="L117" s="22">
        <f t="shared" si="60"/>
        <v>0</v>
      </c>
      <c r="M117" s="22">
        <f t="shared" si="60"/>
        <v>0</v>
      </c>
      <c r="N117" s="22">
        <f t="shared" si="60"/>
        <v>1</v>
      </c>
      <c r="O117" s="22">
        <f t="shared" si="60"/>
        <v>0</v>
      </c>
      <c r="P117" s="22">
        <f t="shared" si="60"/>
        <v>0</v>
      </c>
      <c r="Q117" s="22">
        <f t="shared" si="60"/>
        <v>0</v>
      </c>
      <c r="R117" s="22">
        <f t="shared" si="60"/>
        <v>5100</v>
      </c>
      <c r="S117" s="22">
        <f t="shared" si="60"/>
        <v>5100</v>
      </c>
      <c r="T117" s="22"/>
      <c r="U117" s="22"/>
      <c r="V117" s="22"/>
      <c r="W117" s="22"/>
      <c r="X117" s="22"/>
      <c r="Y117" s="22">
        <f>Y118</f>
        <v>1530</v>
      </c>
      <c r="Z117" s="22">
        <f t="shared" ref="Z117:AK117" si="61">Z118</f>
        <v>1530</v>
      </c>
      <c r="AA117" s="22">
        <f t="shared" si="61"/>
        <v>1530</v>
      </c>
      <c r="AB117" s="22">
        <f t="shared" si="61"/>
        <v>0</v>
      </c>
      <c r="AC117" s="22">
        <f t="shared" si="61"/>
        <v>0</v>
      </c>
      <c r="AD117" s="22">
        <f t="shared" si="61"/>
        <v>0</v>
      </c>
      <c r="AE117" s="22">
        <f t="shared" si="61"/>
        <v>0</v>
      </c>
      <c r="AF117" s="22">
        <f t="shared" si="61"/>
        <v>0</v>
      </c>
      <c r="AG117" s="22">
        <f t="shared" si="61"/>
        <v>0</v>
      </c>
      <c r="AH117" s="22">
        <f t="shared" si="61"/>
        <v>0</v>
      </c>
      <c r="AI117" s="22">
        <f t="shared" si="61"/>
        <v>0</v>
      </c>
      <c r="AJ117" s="22">
        <f t="shared" si="61"/>
        <v>0</v>
      </c>
      <c r="AK117" s="22">
        <f t="shared" si="61"/>
        <v>0</v>
      </c>
      <c r="AL117" s="22"/>
      <c r="AM117" s="23"/>
      <c r="AN117" s="23"/>
      <c r="AO117" s="22"/>
      <c r="AP117" s="54"/>
      <c r="AQ117" s="54"/>
      <c r="AR117" s="54"/>
      <c r="AS117" s="54"/>
    </row>
    <row r="118" s="11" customFormat="1" ht="39.95" customHeight="1" spans="1:45">
      <c r="A118" s="21" t="s">
        <v>422</v>
      </c>
      <c r="B118" s="21"/>
      <c r="C118" s="21"/>
      <c r="D118" s="21"/>
      <c r="E118" s="21"/>
      <c r="F118" s="21"/>
      <c r="G118" s="22">
        <f>G119</f>
        <v>1</v>
      </c>
      <c r="H118" s="22">
        <f>H119</f>
        <v>1530</v>
      </c>
      <c r="I118" s="22">
        <f t="shared" ref="I118:S118" si="62">I119</f>
        <v>0</v>
      </c>
      <c r="J118" s="22">
        <f t="shared" si="62"/>
        <v>0</v>
      </c>
      <c r="K118" s="22">
        <f t="shared" si="62"/>
        <v>0</v>
      </c>
      <c r="L118" s="22">
        <f t="shared" si="62"/>
        <v>0</v>
      </c>
      <c r="M118" s="22">
        <f t="shared" si="62"/>
        <v>0</v>
      </c>
      <c r="N118" s="22">
        <f t="shared" si="62"/>
        <v>1</v>
      </c>
      <c r="O118" s="22">
        <f t="shared" si="62"/>
        <v>0</v>
      </c>
      <c r="P118" s="22">
        <f t="shared" si="62"/>
        <v>0</v>
      </c>
      <c r="Q118" s="22">
        <f t="shared" si="62"/>
        <v>0</v>
      </c>
      <c r="R118" s="22">
        <f t="shared" si="62"/>
        <v>5100</v>
      </c>
      <c r="S118" s="22">
        <f t="shared" si="62"/>
        <v>5100</v>
      </c>
      <c r="T118" s="22"/>
      <c r="U118" s="22"/>
      <c r="V118" s="22"/>
      <c r="W118" s="22"/>
      <c r="X118" s="22"/>
      <c r="Y118" s="22">
        <f>Y119</f>
        <v>1530</v>
      </c>
      <c r="Z118" s="22">
        <f t="shared" ref="Z118:AK118" si="63">Z119</f>
        <v>1530</v>
      </c>
      <c r="AA118" s="22">
        <f t="shared" si="63"/>
        <v>1530</v>
      </c>
      <c r="AB118" s="22">
        <f t="shared" si="63"/>
        <v>0</v>
      </c>
      <c r="AC118" s="22">
        <f t="shared" si="63"/>
        <v>0</v>
      </c>
      <c r="AD118" s="22">
        <f t="shared" si="63"/>
        <v>0</v>
      </c>
      <c r="AE118" s="22">
        <f t="shared" si="63"/>
        <v>0</v>
      </c>
      <c r="AF118" s="22">
        <f t="shared" si="63"/>
        <v>0</v>
      </c>
      <c r="AG118" s="22">
        <f t="shared" si="63"/>
        <v>0</v>
      </c>
      <c r="AH118" s="22">
        <f t="shared" si="63"/>
        <v>0</v>
      </c>
      <c r="AI118" s="22">
        <f t="shared" si="63"/>
        <v>0</v>
      </c>
      <c r="AJ118" s="22">
        <f t="shared" si="63"/>
        <v>0</v>
      </c>
      <c r="AK118" s="22">
        <f t="shared" si="63"/>
        <v>0</v>
      </c>
      <c r="AL118" s="22"/>
      <c r="AM118" s="23"/>
      <c r="AN118" s="23"/>
      <c r="AO118" s="22"/>
      <c r="AP118" s="54"/>
      <c r="AQ118" s="54"/>
      <c r="AR118" s="54"/>
      <c r="AS118" s="54"/>
    </row>
    <row r="119" s="11" customFormat="1" ht="39.95" customHeight="1" spans="1:45">
      <c r="A119" s="21" t="s">
        <v>423</v>
      </c>
      <c r="B119" s="21"/>
      <c r="C119" s="21"/>
      <c r="D119" s="21"/>
      <c r="E119" s="21"/>
      <c r="F119" s="21"/>
      <c r="G119" s="22">
        <f>G120</f>
        <v>1</v>
      </c>
      <c r="H119" s="22">
        <f>H120</f>
        <v>1530</v>
      </c>
      <c r="I119" s="22">
        <f t="shared" ref="I119:S119" si="64">I120</f>
        <v>0</v>
      </c>
      <c r="J119" s="22">
        <f t="shared" si="64"/>
        <v>0</v>
      </c>
      <c r="K119" s="22">
        <f t="shared" si="64"/>
        <v>0</v>
      </c>
      <c r="L119" s="22">
        <f t="shared" si="64"/>
        <v>0</v>
      </c>
      <c r="M119" s="22">
        <f t="shared" si="64"/>
        <v>0</v>
      </c>
      <c r="N119" s="22">
        <f t="shared" si="64"/>
        <v>1</v>
      </c>
      <c r="O119" s="22">
        <f t="shared" si="64"/>
        <v>0</v>
      </c>
      <c r="P119" s="22">
        <f t="shared" si="64"/>
        <v>0</v>
      </c>
      <c r="Q119" s="22">
        <f t="shared" si="64"/>
        <v>0</v>
      </c>
      <c r="R119" s="22">
        <f t="shared" si="64"/>
        <v>5100</v>
      </c>
      <c r="S119" s="22">
        <f t="shared" si="64"/>
        <v>5100</v>
      </c>
      <c r="T119" s="22"/>
      <c r="U119" s="22"/>
      <c r="V119" s="22"/>
      <c r="W119" s="22"/>
      <c r="X119" s="22"/>
      <c r="Y119" s="22">
        <v>1530</v>
      </c>
      <c r="Z119" s="22">
        <v>1530</v>
      </c>
      <c r="AA119" s="22">
        <v>1530</v>
      </c>
      <c r="AB119" s="22">
        <v>0</v>
      </c>
      <c r="AC119" s="22">
        <v>0</v>
      </c>
      <c r="AD119" s="22">
        <v>0</v>
      </c>
      <c r="AE119" s="22">
        <v>0</v>
      </c>
      <c r="AF119" s="22">
        <v>0</v>
      </c>
      <c r="AG119" s="22">
        <v>0</v>
      </c>
      <c r="AH119" s="22">
        <v>0</v>
      </c>
      <c r="AI119" s="22">
        <v>0</v>
      </c>
      <c r="AJ119" s="22">
        <v>0</v>
      </c>
      <c r="AK119" s="22">
        <v>0</v>
      </c>
      <c r="AL119" s="22"/>
      <c r="AM119" s="23"/>
      <c r="AN119" s="23"/>
      <c r="AO119" s="22"/>
      <c r="AP119" s="54"/>
      <c r="AQ119" s="54"/>
      <c r="AR119" s="54"/>
      <c r="AS119" s="54"/>
    </row>
    <row r="120" s="12" customFormat="1" ht="120" customHeight="1" spans="1:45">
      <c r="A120" s="24">
        <v>85</v>
      </c>
      <c r="B120" s="22" t="s">
        <v>424</v>
      </c>
      <c r="C120" s="24" t="s">
        <v>50</v>
      </c>
      <c r="D120" s="38" t="s">
        <v>425</v>
      </c>
      <c r="E120" s="22" t="s">
        <v>52</v>
      </c>
      <c r="F120" s="22" t="s">
        <v>50</v>
      </c>
      <c r="G120" s="24">
        <v>1</v>
      </c>
      <c r="H120" s="24">
        <v>1530</v>
      </c>
      <c r="I120" s="24"/>
      <c r="J120" s="24"/>
      <c r="K120" s="24"/>
      <c r="L120" s="24"/>
      <c r="M120" s="24"/>
      <c r="N120" s="24">
        <v>1</v>
      </c>
      <c r="O120" s="24"/>
      <c r="P120" s="24"/>
      <c r="Q120" s="24"/>
      <c r="R120" s="22">
        <v>5100</v>
      </c>
      <c r="S120" s="22">
        <v>5100</v>
      </c>
      <c r="T120" s="22" t="s">
        <v>426</v>
      </c>
      <c r="U120" s="22" t="s">
        <v>427</v>
      </c>
      <c r="V120" s="22" t="s">
        <v>426</v>
      </c>
      <c r="W120" s="22" t="s">
        <v>427</v>
      </c>
      <c r="X120" s="22" t="s">
        <v>428</v>
      </c>
      <c r="Y120" s="22">
        <f>Z120+AE120+AF120+AG120+AH120+AI120+AK120</f>
        <v>1530</v>
      </c>
      <c r="Z120" s="24">
        <f>SUM(AA120:AD120)</f>
        <v>1530</v>
      </c>
      <c r="AA120" s="24">
        <v>1530</v>
      </c>
      <c r="AB120" s="24"/>
      <c r="AC120" s="24"/>
      <c r="AD120" s="24"/>
      <c r="AE120" s="24"/>
      <c r="AF120" s="24"/>
      <c r="AG120" s="24"/>
      <c r="AH120" s="24"/>
      <c r="AI120" s="24"/>
      <c r="AJ120" s="24"/>
      <c r="AK120" s="24"/>
      <c r="AL120" s="24"/>
      <c r="AM120" s="23" t="s">
        <v>429</v>
      </c>
      <c r="AN120" s="23" t="s">
        <v>430</v>
      </c>
      <c r="AO120" s="22"/>
      <c r="AP120" s="3"/>
      <c r="AQ120" s="3"/>
      <c r="AR120" s="3"/>
      <c r="AS120" s="3"/>
    </row>
    <row r="121" s="12" customFormat="1" ht="39.95" customHeight="1" spans="1:45">
      <c r="A121" s="64" t="s">
        <v>431</v>
      </c>
      <c r="B121" s="65"/>
      <c r="C121" s="65"/>
      <c r="D121" s="65"/>
      <c r="E121" s="65"/>
      <c r="F121" s="65"/>
      <c r="G121" s="24">
        <f>SUM(G122:G123)</f>
        <v>2</v>
      </c>
      <c r="H121" s="24">
        <f t="shared" ref="H121:AK121" si="65">SUM(H122:H123)</f>
        <v>70.8</v>
      </c>
      <c r="I121" s="24">
        <f t="shared" si="65"/>
        <v>1</v>
      </c>
      <c r="J121" s="24">
        <f t="shared" si="65"/>
        <v>0</v>
      </c>
      <c r="K121" s="24">
        <f t="shared" si="65"/>
        <v>0</v>
      </c>
      <c r="L121" s="24">
        <f t="shared" si="65"/>
        <v>0</v>
      </c>
      <c r="M121" s="24">
        <f t="shared" si="65"/>
        <v>0</v>
      </c>
      <c r="N121" s="24">
        <f t="shared" si="65"/>
        <v>0</v>
      </c>
      <c r="O121" s="24">
        <f t="shared" si="65"/>
        <v>0</v>
      </c>
      <c r="P121" s="24">
        <f t="shared" si="65"/>
        <v>1</v>
      </c>
      <c r="Q121" s="24">
        <f t="shared" si="65"/>
        <v>1</v>
      </c>
      <c r="R121" s="24">
        <f t="shared" si="65"/>
        <v>2100</v>
      </c>
      <c r="S121" s="24">
        <f t="shared" si="65"/>
        <v>9400</v>
      </c>
      <c r="T121" s="24"/>
      <c r="U121" s="24"/>
      <c r="V121" s="24"/>
      <c r="W121" s="24"/>
      <c r="X121" s="24"/>
      <c r="Y121" s="24">
        <f t="shared" si="65"/>
        <v>70.8</v>
      </c>
      <c r="Z121" s="24">
        <f t="shared" si="65"/>
        <v>20</v>
      </c>
      <c r="AA121" s="24">
        <f t="shared" si="65"/>
        <v>0</v>
      </c>
      <c r="AB121" s="24">
        <f t="shared" si="65"/>
        <v>0</v>
      </c>
      <c r="AC121" s="24">
        <f t="shared" si="65"/>
        <v>20</v>
      </c>
      <c r="AD121" s="24">
        <f t="shared" si="65"/>
        <v>0</v>
      </c>
      <c r="AE121" s="24">
        <f t="shared" si="65"/>
        <v>50.8</v>
      </c>
      <c r="AF121" s="24">
        <f t="shared" si="65"/>
        <v>0</v>
      </c>
      <c r="AG121" s="24">
        <f t="shared" si="65"/>
        <v>0</v>
      </c>
      <c r="AH121" s="24">
        <f t="shared" si="65"/>
        <v>0</v>
      </c>
      <c r="AI121" s="24">
        <f t="shared" si="65"/>
        <v>0</v>
      </c>
      <c r="AJ121" s="24">
        <f t="shared" si="65"/>
        <v>0</v>
      </c>
      <c r="AK121" s="24">
        <f t="shared" si="65"/>
        <v>0</v>
      </c>
      <c r="AL121" s="24"/>
      <c r="AM121" s="24"/>
      <c r="AN121" s="24"/>
      <c r="AO121" s="24"/>
      <c r="AP121" s="3"/>
      <c r="AQ121" s="3"/>
      <c r="AR121" s="3"/>
      <c r="AS121" s="3"/>
    </row>
    <row r="122" s="13" customFormat="1" ht="81.95" customHeight="1" spans="1:46">
      <c r="A122" s="22">
        <v>86</v>
      </c>
      <c r="B122" s="22" t="s">
        <v>432</v>
      </c>
      <c r="C122" s="22" t="s">
        <v>50</v>
      </c>
      <c r="D122" s="23" t="s">
        <v>433</v>
      </c>
      <c r="E122" s="22" t="s">
        <v>52</v>
      </c>
      <c r="F122" s="22" t="s">
        <v>50</v>
      </c>
      <c r="G122" s="22">
        <v>1</v>
      </c>
      <c r="H122" s="22">
        <v>20</v>
      </c>
      <c r="I122" s="22"/>
      <c r="J122" s="22"/>
      <c r="K122" s="22"/>
      <c r="L122" s="22"/>
      <c r="M122" s="22"/>
      <c r="N122" s="22"/>
      <c r="O122" s="22"/>
      <c r="P122" s="22"/>
      <c r="Q122" s="22">
        <v>1</v>
      </c>
      <c r="R122" s="22">
        <v>2000</v>
      </c>
      <c r="S122" s="22">
        <v>9000</v>
      </c>
      <c r="T122" s="22" t="s">
        <v>434</v>
      </c>
      <c r="U122" s="22" t="s">
        <v>435</v>
      </c>
      <c r="V122" s="22" t="s">
        <v>434</v>
      </c>
      <c r="W122" s="22" t="s">
        <v>435</v>
      </c>
      <c r="X122" s="22" t="s">
        <v>436</v>
      </c>
      <c r="Y122" s="22">
        <f>Z122+AE122+AF122+AG122+AH122+AI122+AK122</f>
        <v>20</v>
      </c>
      <c r="Z122" s="22">
        <f>SUM(AA122:AD122)</f>
        <v>20</v>
      </c>
      <c r="AA122" s="22"/>
      <c r="AB122" s="22"/>
      <c r="AC122" s="22">
        <v>20</v>
      </c>
      <c r="AD122" s="22"/>
      <c r="AE122" s="22"/>
      <c r="AF122" s="22"/>
      <c r="AG122" s="22"/>
      <c r="AH122" s="22"/>
      <c r="AI122" s="22"/>
      <c r="AJ122" s="22"/>
      <c r="AK122" s="22"/>
      <c r="AL122" s="22"/>
      <c r="AM122" s="23" t="s">
        <v>437</v>
      </c>
      <c r="AN122" s="23" t="s">
        <v>437</v>
      </c>
      <c r="AO122" s="22"/>
      <c r="AP122" s="52"/>
      <c r="AQ122" s="52"/>
      <c r="AR122" s="52"/>
      <c r="AS122" s="52"/>
      <c r="AT122" s="52"/>
    </row>
    <row r="123" s="3" customFormat="1" ht="82" customHeight="1" spans="1:41">
      <c r="A123" s="24">
        <v>87</v>
      </c>
      <c r="B123" s="24" t="s">
        <v>438</v>
      </c>
      <c r="C123" s="22" t="s">
        <v>50</v>
      </c>
      <c r="D123" s="24" t="s">
        <v>439</v>
      </c>
      <c r="E123" s="22" t="s">
        <v>52</v>
      </c>
      <c r="F123" s="22" t="s">
        <v>50</v>
      </c>
      <c r="G123" s="24">
        <v>1</v>
      </c>
      <c r="H123" s="24">
        <v>50.8</v>
      </c>
      <c r="I123" s="24">
        <v>1</v>
      </c>
      <c r="J123" s="24"/>
      <c r="K123" s="24"/>
      <c r="L123" s="24"/>
      <c r="M123" s="24"/>
      <c r="N123" s="24"/>
      <c r="O123" s="24"/>
      <c r="P123" s="24">
        <v>1</v>
      </c>
      <c r="Q123" s="24"/>
      <c r="R123" s="24">
        <v>100</v>
      </c>
      <c r="S123" s="24">
        <v>400</v>
      </c>
      <c r="T123" s="24" t="s">
        <v>55</v>
      </c>
      <c r="U123" s="24" t="s">
        <v>56</v>
      </c>
      <c r="V123" s="24" t="s">
        <v>55</v>
      </c>
      <c r="W123" s="24" t="s">
        <v>56</v>
      </c>
      <c r="X123" s="24" t="s">
        <v>57</v>
      </c>
      <c r="Y123" s="24">
        <v>50.8</v>
      </c>
      <c r="Z123" s="24"/>
      <c r="AA123" s="24"/>
      <c r="AB123" s="24"/>
      <c r="AC123" s="24"/>
      <c r="AD123" s="24"/>
      <c r="AE123" s="24">
        <v>50.8</v>
      </c>
      <c r="AF123" s="24"/>
      <c r="AG123" s="24"/>
      <c r="AH123" s="24"/>
      <c r="AI123" s="24"/>
      <c r="AJ123" s="24"/>
      <c r="AK123" s="24"/>
      <c r="AL123" s="24"/>
      <c r="AM123" s="24" t="s">
        <v>440</v>
      </c>
      <c r="AN123" s="24" t="s">
        <v>440</v>
      </c>
      <c r="AO123" s="24"/>
    </row>
    <row r="124" ht="20.25" spans="2:6">
      <c r="B124" s="66"/>
      <c r="C124" s="66"/>
      <c r="D124" s="66"/>
      <c r="E124" s="66"/>
      <c r="F124" s="66"/>
    </row>
  </sheetData>
  <mergeCells count="73">
    <mergeCell ref="A1:AO1"/>
    <mergeCell ref="J2:Q2"/>
    <mergeCell ref="Y2:AK2"/>
    <mergeCell ref="AA3:AD3"/>
    <mergeCell ref="A5:F5"/>
    <mergeCell ref="A6:F6"/>
    <mergeCell ref="A7:F7"/>
    <mergeCell ref="A8:F8"/>
    <mergeCell ref="A9:F9"/>
    <mergeCell ref="A17:F17"/>
    <mergeCell ref="A25:F25"/>
    <mergeCell ref="A26:F26"/>
    <mergeCell ref="A33:F33"/>
    <mergeCell ref="A38:F38"/>
    <mergeCell ref="A39:F39"/>
    <mergeCell ref="A45:F45"/>
    <mergeCell ref="A53:F53"/>
    <mergeCell ref="A54:F54"/>
    <mergeCell ref="A74:F74"/>
    <mergeCell ref="A75:F75"/>
    <mergeCell ref="A79:F79"/>
    <mergeCell ref="A80:F80"/>
    <mergeCell ref="A86:F86"/>
    <mergeCell ref="A87:F87"/>
    <mergeCell ref="A89:F89"/>
    <mergeCell ref="A90:F90"/>
    <mergeCell ref="A91:F91"/>
    <mergeCell ref="A97:F97"/>
    <mergeCell ref="A99:F99"/>
    <mergeCell ref="A108:F108"/>
    <mergeCell ref="A114:F114"/>
    <mergeCell ref="A115:F115"/>
    <mergeCell ref="A117:F117"/>
    <mergeCell ref="A118:F118"/>
    <mergeCell ref="A119:F119"/>
    <mergeCell ref="A121:F121"/>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P3:P4"/>
    <mergeCell ref="Q3:Q4"/>
    <mergeCell ref="R2:R4"/>
    <mergeCell ref="S2:S4"/>
    <mergeCell ref="T2:T4"/>
    <mergeCell ref="U2:U4"/>
    <mergeCell ref="V2:V4"/>
    <mergeCell ref="W2:W4"/>
    <mergeCell ref="X2:X4"/>
    <mergeCell ref="Y3:Y4"/>
    <mergeCell ref="Z3:Z4"/>
    <mergeCell ref="AE3:AE4"/>
    <mergeCell ref="AF3:AF4"/>
    <mergeCell ref="AG3:AG4"/>
    <mergeCell ref="AH3:AH4"/>
    <mergeCell ref="AI3:AI4"/>
    <mergeCell ref="AJ3:AJ4"/>
    <mergeCell ref="AK3:AK4"/>
    <mergeCell ref="AM2:AM4"/>
    <mergeCell ref="AN2:AN4"/>
    <mergeCell ref="AO2:AO4"/>
    <mergeCell ref="AQ2:AS4"/>
  </mergeCells>
  <pageMargins left="0.236111111111111" right="0.275" top="0.196527777777778" bottom="0.196527777777778" header="0.3" footer="0.3"/>
  <pageSetup paperSize="9" scale="36" fitToHeight="0" orientation="landscape"/>
  <headerFooter/>
  <ignoredErrors>
    <ignoredError sqref="Z20 Z101:Z102"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2024-01-18T08:15:00Z</dcterms:created>
  <dcterms:modified xsi:type="dcterms:W3CDTF">2024-05-06T16:19:54Z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E0606B5CD358472AAE3B0C012D72C27E</vt:lpwstr>
  </property>
  <property fmtid="{D5CDD505-2E9C-101B-9397-08002B2CF9AE}" pid="4" name="KSOReadingLayout">
    <vt:bool>true</vt:bool>
  </property>
</Properties>
</file>