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definedNames>
    <definedName name="_xlnm._FilterDatabase" localSheetId="0" hidden="1">Sheet1!$A$9:$AP$142</definedName>
    <definedName name="_xlnm.Print_Area" localSheetId="0">Sheet1!$A$1:$AN$142</definedName>
  </definedNames>
  <calcPr calcId="144525"/>
</workbook>
</file>

<file path=xl/sharedStrings.xml><?xml version="1.0" encoding="utf-8"?>
<sst xmlns="http://schemas.openxmlformats.org/spreadsheetml/2006/main" count="1335" uniqueCount="492">
  <si>
    <t>阿图什市2024年巩固拓展脱贫攻坚成果和乡村振兴项目库备案表</t>
  </si>
  <si>
    <t>序号</t>
  </si>
  <si>
    <t>项目编号
（A）</t>
  </si>
  <si>
    <t>年度
（B）</t>
  </si>
  <si>
    <t>项目名称
(C)</t>
  </si>
  <si>
    <t>建设性质（新建、续建、改扩建）(D)</t>
  </si>
  <si>
    <t>建设起止期限(E)</t>
  </si>
  <si>
    <t>项目个数</t>
  </si>
  <si>
    <t>项目总投资（万元）</t>
  </si>
  <si>
    <t>规模（H）</t>
  </si>
  <si>
    <t>项目类别</t>
  </si>
  <si>
    <t>户（J1）</t>
  </si>
  <si>
    <t>人（J2）</t>
  </si>
  <si>
    <t>建设单位（K1）</t>
  </si>
  <si>
    <t>建设单位责任人K2）</t>
  </si>
  <si>
    <t>行业主管部门（K3）</t>
  </si>
  <si>
    <t>行业主管部门责任人（K4）</t>
  </si>
  <si>
    <t>县级分管领导（K5）</t>
  </si>
  <si>
    <t>资金规模</t>
  </si>
  <si>
    <t>简要绩效目标（M）</t>
  </si>
  <si>
    <t>简要利益机制（N）</t>
  </si>
  <si>
    <t>备注</t>
  </si>
  <si>
    <t>产业发展（R1）</t>
  </si>
  <si>
    <t>就业项目（R2）</t>
  </si>
  <si>
    <t>乡村建设行动（R3）</t>
  </si>
  <si>
    <t>易地搬迁后扶（R4）</t>
  </si>
  <si>
    <t>巩固三保障成果（R5）</t>
  </si>
  <si>
    <t>乡村治理和精神文明建设（R6）</t>
  </si>
  <si>
    <t>项目管理费（R7）</t>
  </si>
  <si>
    <t>其他（R9）</t>
  </si>
  <si>
    <t>小计</t>
  </si>
  <si>
    <t>中央衔接（L1）</t>
  </si>
  <si>
    <t>中央衔接</t>
  </si>
  <si>
    <t>自治区衔接（L2）</t>
  </si>
  <si>
    <t>其它涉农整合（L3）</t>
  </si>
  <si>
    <t>地方政府债券（L4）</t>
  </si>
  <si>
    <t>地、县配套（L5）</t>
  </si>
  <si>
    <t>其他资金（L6）</t>
  </si>
  <si>
    <t>备注（其他资金名称）</t>
  </si>
  <si>
    <t>企业投资(L7)</t>
  </si>
  <si>
    <t>乡村振兴任务</t>
  </si>
  <si>
    <t>以工代赈任务</t>
  </si>
  <si>
    <t>少数民族发展任务</t>
  </si>
  <si>
    <t>欠发达国有农场巩固提升任务</t>
  </si>
  <si>
    <t>合计</t>
  </si>
  <si>
    <t>一、产业发展</t>
  </si>
  <si>
    <t>（一）生产项目</t>
  </si>
  <si>
    <t>1.种植基地建设</t>
  </si>
  <si>
    <t>（1）低质土地整治及高标准农田建设项目</t>
  </si>
  <si>
    <t>ATS240004</t>
  </si>
  <si>
    <t>2024年</t>
  </si>
  <si>
    <t>阿图什市哈拉峻乡琼哈拉峻村土地平整项目</t>
  </si>
  <si>
    <t>新建</t>
  </si>
  <si>
    <t>哈拉峻乡人民政府</t>
  </si>
  <si>
    <t>王进凯</t>
  </si>
  <si>
    <t>农业农村局</t>
  </si>
  <si>
    <t>木沙江·亚苏甫</t>
  </si>
  <si>
    <t>钱洪印、塔力甫江·阿布都克热木</t>
  </si>
  <si>
    <t>目标1：如期完成1999亩土地平整及附属设施建设任务。
目标2：工程的实施，可改善农田灌溉条件和田间道路环境，大力发展高效节水、提高水资源利用率，更高程度地保障农作物适时适量的灌溉，可有效带动经济发展，促进已脱贫人口产业增收。</t>
  </si>
  <si>
    <t>通过实施1999亩土地平整及附属设施建设项目，对1999亩碎片化土地进行平整，并新建农田水利、田间道、高效节水、防护林等配套设施，改善灌溉条件，稳定巩固1999亩粮食生产面积，推进农业现代化。</t>
  </si>
  <si>
    <t>ATS240005</t>
  </si>
  <si>
    <t>阿图什市哈拉峻乡欧吐拉哈拉峻村土地平整项目</t>
  </si>
  <si>
    <t>目标1：如期完成2154亩土地平整及附属设施建设任务。
目标2：工程的实施，可改善农田灌溉条件和田间道路环境，大力发展高效节水、提高水资源利用率，更高农作物适时适量的灌溉，可有效带动经济发展，促进已脱贫人口产业增收。</t>
  </si>
  <si>
    <t>通过实施2154亩土地平整及附属设施建设项目，对2154亩碎片化土地进行平整，并新建农田水利、田间道、高效节水、防护林等配套设施，改善灌溉条件，稳定巩固2154亩粮食生产面积，推进农业现代化。</t>
  </si>
  <si>
    <t>ATS240008</t>
  </si>
  <si>
    <t>阿图什市松他克镇2024年0.1万亩高标准农田以工代赈项目</t>
  </si>
  <si>
    <t>松他克镇人民政府</t>
  </si>
  <si>
    <t>摆晓强</t>
  </si>
  <si>
    <t>目标1：如期完成1050亩高标准农田建设任务。
目标2：工程的实施，可改善农田灌溉条件和田间道路环境，大力发展高效节水、提高水资源利用率，更高程度地保障农作物适时适量的灌溉，可有效带动经济发展，促进已脱贫人口产业增收。</t>
  </si>
  <si>
    <t>通过实施1050亩高标准农田建设项目，对1050亩碎片化土地进行平整，并新建农田水利、田间道、高效节水、防护林等配套设施，改善灌溉条件，稳定巩固1050亩粮食生产面积，推进农业现代化</t>
  </si>
  <si>
    <t>ATS240009</t>
  </si>
  <si>
    <t>阿图什市哈拉峻乡节水灌溉工程</t>
  </si>
  <si>
    <t>高效节水灌溉工程的实施，可改善农田灌溉条件和田间道路环境，大力发展高效节水、提高水资源利用率，更高程度地保障农作物适时适量的灌溉，可有效带动经济发展，促进已脱贫人口产业增收。</t>
  </si>
  <si>
    <t>通过实施高效节水，改善灌溉条件，稳定巩固粮食生产面积，推进农业现代化。</t>
  </si>
  <si>
    <t>ATS240010</t>
  </si>
  <si>
    <t>阿图什市阿扎克镇节水灌溉工程</t>
  </si>
  <si>
    <t>阿扎克镇人民政府</t>
  </si>
  <si>
    <t>郭亚伟</t>
  </si>
  <si>
    <t>ATS240012</t>
  </si>
  <si>
    <t>阿图什市上阿图什镇节水灌溉工程</t>
  </si>
  <si>
    <t>上阿图什镇人民政府</t>
  </si>
  <si>
    <t>张铁军</t>
  </si>
  <si>
    <t>ATS240101</t>
  </si>
  <si>
    <t>阿图什市格达良乡节水灌溉工程（提坚村片区）</t>
  </si>
  <si>
    <t>格达良乡人民政府</t>
  </si>
  <si>
    <t>刘启贤</t>
  </si>
  <si>
    <t>目标1：如期完成2154亩土地平整及附属设施建设任务。
目标2：工程的实施，可改善农田灌溉条件和田间道路环境，大力发展高效节水、提高水资源利用率，更高程度地保障农作物适时适量的灌溉，可有效带动经济发展，促进已脱贫人口产业增收。</t>
  </si>
  <si>
    <t>列入计划</t>
  </si>
  <si>
    <t>ATS240105</t>
  </si>
  <si>
    <t>阿图什市格达良乡节水灌溉工程（库都克村片区）</t>
  </si>
  <si>
    <t>ATS240106</t>
  </si>
  <si>
    <t>阿图什市格达良乡节水灌溉工程（库尔干村片区）</t>
  </si>
  <si>
    <t>ATS240109</t>
  </si>
  <si>
    <t>阿图什市上阿图什镇乌恰村白山无花果基地建设项目</t>
  </si>
  <si>
    <t>1、完成260亩地进行土地平整、配套节水灌溉等基础设施建设。
2、通过项目实施，有效带动本村农民持续增收，发展以无花果为主导的林果业，持续带动村集体经济增收。</t>
  </si>
  <si>
    <t>通过开展白山无花果基地建设项目，对260亩地进行土地平整，配套相关节水设施，种植无花果，持续带动农民增收。</t>
  </si>
  <si>
    <t>ATS240097</t>
  </si>
  <si>
    <t>阿图什市阿湖乡节水灌溉工程</t>
  </si>
  <si>
    <t>阿湖乡人民政府</t>
  </si>
  <si>
    <t>岳强</t>
  </si>
  <si>
    <t>（2）设施农业</t>
  </si>
  <si>
    <t>ATS240016</t>
  </si>
  <si>
    <t>阿图什市无花果三产融合科技创新园(一期)</t>
  </si>
  <si>
    <t>2023-2024年</t>
  </si>
  <si>
    <t>自然资源局</t>
  </si>
  <si>
    <t>丁鹏</t>
  </si>
  <si>
    <t>代军</t>
  </si>
  <si>
    <t>1、完成新建温室大棚及附属配套设施。</t>
  </si>
  <si>
    <t>有效改善大棚基础设施条件，促进大棚增收增产，带动贫困群众就业增收，就近就地就业。建成后村委会通过自营方式壮大村集体经济，提升农民生活便利程度。</t>
  </si>
  <si>
    <t>ATS240091</t>
  </si>
  <si>
    <t>阿图什市无花果三产融合科技创新园(二期)</t>
  </si>
  <si>
    <t>目标1：完成大棚建设79个，配套水电路等基础设施。总建筑面积8.2万平方米。。
目标2：通过项目实施提高阿图什市无花果产量和产品附加值，间接带动种植户增收。
目标3：带动当地无花果产业发展，推动联农带农成效，打造乡村振兴典范。</t>
  </si>
  <si>
    <t>推动农业高质量发展，辐射周边经济增长。</t>
  </si>
  <si>
    <t>ATS230036</t>
  </si>
  <si>
    <t>阿图什市上阿图什镇塔库提村大棚维修改造项目</t>
  </si>
  <si>
    <t>改扩建</t>
  </si>
  <si>
    <t>带动当地农村群众就地就业，提高农民收入。</t>
  </si>
  <si>
    <t>ATS240098</t>
  </si>
  <si>
    <t>阿图什市阿湖乡设施农业基地大棚维修项目</t>
  </si>
  <si>
    <t>1.完成：维修32座温室大棚，其中18座棚需维修塌陷后坡共435米，18座温室大棚需更换棉被，32座棚需更换棚膜，7座棚需更换卷帘机，8座棚需更换电机，5座棚需购买钢管共430米，28座棚需更换铁门33个。</t>
  </si>
  <si>
    <t>有效改善大棚基础设施条件，促进大棚增收增产，带动贫困群众就业增收，就近就地就业。</t>
  </si>
  <si>
    <t>ATS240099</t>
  </si>
  <si>
    <t>阿图什市阿湖乡壮大村集体经济项目</t>
  </si>
  <si>
    <t>1、完成新建温室大棚1座，占地2000平方米，及附属配套设施。</t>
  </si>
  <si>
    <t>ATS240100</t>
  </si>
  <si>
    <t>阿图什市阿湖乡设施农业基地电力配套设施建设项目</t>
  </si>
  <si>
    <t>市农业技术推广中心</t>
  </si>
  <si>
    <t>木萨江·阿布来提</t>
  </si>
  <si>
    <t>通过项目实施，完善种植区电力配套，推动企业投资带动阿湖乡大棚发展，辐射带动周边农民积极参与。</t>
  </si>
  <si>
    <t>通过配套基础设施建设，助推企业投资完成养殖基地建设，完善阿湖乡设施农业基地基础设施。</t>
  </si>
  <si>
    <t>ATS240124</t>
  </si>
  <si>
    <t>阿图什市无花果三产融合科技创新园（一期）施工用电改造工程</t>
  </si>
  <si>
    <t>1.提供无花果三产融合科技创新园工程正常运行的电力保障。2.通过项目实施提高阿图什市无花果产量和产品附加值、间接带动种植户增收3.带动当地无花果产业发展，推动联农带农成效，打造乡村振兴典范。</t>
  </si>
  <si>
    <t>提供无花果三产融合科技创新园工程正常运行的电力保障，推动无花果产业高质量发展，辐射周边经济增长。</t>
  </si>
  <si>
    <t>2、养殖基地建设</t>
  </si>
  <si>
    <t>（1）标准化养殖基地</t>
  </si>
  <si>
    <t>ATS240020</t>
  </si>
  <si>
    <t>阿图什市格达良乡盐碱水盐碱地综合治理种养殖建设项目</t>
  </si>
  <si>
    <t>畜牧兽医局</t>
  </si>
  <si>
    <t>郭炎武</t>
  </si>
  <si>
    <t>西尔力·艾可西、塔力甫江·阿布都克热木</t>
  </si>
  <si>
    <t>通过项目实施，解决农户因无产业发展资金、无法继续扩大规模、从事养殖业的短板，增加养殖收益，辐射带动周边农民积极参与农联体机制。</t>
  </si>
  <si>
    <t>带动农民参与高标准养殖，从而提高养殖收入。</t>
  </si>
  <si>
    <t>ATS240075</t>
  </si>
  <si>
    <t>阿图什市格达良乡提坚村水产养殖配套水电建设项目</t>
  </si>
  <si>
    <t>通过项目实施，完善养殖区水电配套，推动企业投资带动格达良乡水产养殖发展，辐射带动周边农民积极参与。</t>
  </si>
  <si>
    <t>通过配套基础设施建设，助推企业投资完成养殖基地建设，带动格达良乡水产养殖发展。</t>
  </si>
  <si>
    <t>ATS240118</t>
  </si>
  <si>
    <t>阿图什市阿湖乡托格拉克村牲畜养殖项目</t>
  </si>
  <si>
    <t>郭彦武</t>
  </si>
  <si>
    <t>目标1：采购母骆驼，骆驼养殖成活率达到95%以上。
目标2：通过实施本项目，实施特色养殖，丰富产业结构，实现效益创收，壮大村集体经济。</t>
  </si>
  <si>
    <t>1、通过项目实施实现骆驼的自繁配种，扩大产业链条，增加村集体收入，实现乡村振兴。</t>
  </si>
  <si>
    <t>ATS240121</t>
  </si>
  <si>
    <t>阿图什市吐古买提乡科克塔木村牲畜养殖项目</t>
  </si>
  <si>
    <t>吐古买提乡人民政府</t>
  </si>
  <si>
    <t>袁海德</t>
  </si>
  <si>
    <t>目标1：采购100峰母骆驼，骆驼养殖成活率达到95%以上。
目标2：通过实施本项目，实施特色养殖，丰富产业结构，实现效益创收，壮大村集体经济。</t>
  </si>
  <si>
    <t>ATS240102</t>
  </si>
  <si>
    <t>阿图什市松他克镇水产养殖建设项目</t>
  </si>
  <si>
    <t>通过项目实施，解决村集体因无产业发展资金、无法继续扩大规模、从事养殖业的短板，增加养殖收益，辐射带动周边农民积极参与农联体机制。</t>
  </si>
  <si>
    <t>（2）防疫和良种项目</t>
  </si>
  <si>
    <t>ATS240021</t>
  </si>
  <si>
    <t>阿图什夏牧场畜牧配种点建设项目</t>
  </si>
  <si>
    <t>项目实施后，有效改善畜牧业基础设施条件，可加快推进牲畜品种改良步伐，提高动物疫病防控、疾病诊疗、实用畜牧业新技术推广能力，提升畜牧业生产和服务能力，为已脱贫贫困户，持续发展畜牧业继续增加收入，巩固脱贫成效奠定基础。</t>
  </si>
  <si>
    <t>发展养殖业、带动群众增收。</t>
  </si>
  <si>
    <t>ATS240023</t>
  </si>
  <si>
    <t>阿图什市哈拉峻乡集中养殖区配套设施项目</t>
  </si>
  <si>
    <t>项目实施后，有效改善畜牧业基础设施条件，提高动物疫病防控、疾病诊疗、实用畜牧业新技术推广能力，提升畜牧业生产和服务能力，为已脱贫贫困户，持续发展畜牧业继续增加收入，巩固脱贫成效奠定基础。</t>
  </si>
  <si>
    <t>ATS240103</t>
  </si>
  <si>
    <t>阿图什市阿扎克镇库兰其村、兰干村药浴池建设项目</t>
  </si>
  <si>
    <t>1.疾病预防：减少动物感染疾病的风险，提高整体健康水平；2.治疗效果：通过药浴治疗，改善动物的病情，促进康复；3.卫生管理：维持药浴池的清洁和卫生，确保药物的有效浓度和质量；4.经济效益：考虑到药浴池的运营成本和收益，寻找经济可行的方案；5.动物福利：提供舒适的药浴环境，减少动物的应激和不适；6.数据记录：建立完善的记录系统，跟踪动物的药浴情况和效果。</t>
  </si>
  <si>
    <t>1.健康与预防：药浴池可以帮助动物预防和治疗疾病，提供他们的健康水平，减少疾病传播，从而降低养殖成本；2.经济效益：通过提高动物的健康状况，可能减少药物使用和兽医费用，提高养殖效率，增加经济收益；3.品质提升：使用药浴池可以提升产品的质量和安全性，满足市场价格对高标准农产品的需求，增加产品附加值；4.可持续发展：有利于环境保护和可持续发展，减少化学药物的使用，降低对环境的影响；5.动物福利：提供更好的动物保健，改善动物的生活质量；6.行业声誉：采用科学的养殖方法和关注动物健康，可以提升养殖场和行业声誉和竞争力。</t>
  </si>
  <si>
    <t>ATS240113</t>
  </si>
  <si>
    <t>阿图什市威望乳鸽养殖场孵化、育肥、育雏设备采购项目</t>
  </si>
  <si>
    <t>目标1：完成松他克镇克青孜村鸽子场育雏间、育肥间购买鸽子孵化设备2套，包括孵化机、灌喂机、清洗机、散热片、温控系统、通风系统等。目标2：通过项目实施，助推企业发展，带动村集体收益，帮助农民持续致富增收。</t>
  </si>
  <si>
    <t>通过配套设备设施，助推企业投资完成养殖基地扩产建设，带动松他克镇克青孜村鸽子养殖发展。</t>
  </si>
  <si>
    <t>ATS240104</t>
  </si>
  <si>
    <t>阿图什市柯尔克孜羊人工配种所需物资采购项目</t>
  </si>
  <si>
    <t>目标1：对全市10万只小畜人工配种，购置所需的孕马血清、氯前列醇钠、A3、棉栓等激素药品；参与人工配种100只种公羊给予饲养补助（非配种期：每只种公羊/每天8元，配种期每只种公羊/每天18元）。
目标2：推动周边农牧民从事养殖业，带动群众增收，供给市场价格保障，促进阿图什市区域经济发展。</t>
  </si>
  <si>
    <t>通过采购性控冻精，选择优良个体，增加优良牲畜群体存栏量数，实现畜牧业提质增效。</t>
  </si>
  <si>
    <t>3、林草基地建设</t>
  </si>
  <si>
    <t>（1）优质林果业</t>
  </si>
  <si>
    <t>ATS240082</t>
  </si>
  <si>
    <t>阿图什市阿扎克镇兰干村、库兰其村南坡生态综合治理输水管道项目</t>
  </si>
  <si>
    <t>目标一：对阿图什市阿扎克镇兰干村、库兰其村南坡2100亩戈壁林果产业提供灌溉水源等；目标二：通过项目实施提高阿图什市林果产量和产品附加值，带动种植户增收；目标三：带动当地无花果产业发展，推动联农带农成效，打造乡村振兴典范。</t>
  </si>
  <si>
    <t>推动产业高质量发展，辐射周边经济增长。</t>
  </si>
  <si>
    <t>ATS240083</t>
  </si>
  <si>
    <t>阿图什市上阿图什镇综合治理（二期）工程</t>
  </si>
  <si>
    <t>目标1：建立高效、科学的种植模式，提高农产品产量和品质。目标2：促进当地经济的发展，增加农民收入。</t>
  </si>
  <si>
    <t>为满足市场价格对水果的需求、支持国家种植政策，提高当地农民的种植技术水平，带动群众增收。</t>
  </si>
  <si>
    <t>ATS240087</t>
  </si>
  <si>
    <t>阿图什市无花果产业庭院经济项目</t>
  </si>
  <si>
    <t>1.通过项目实施提高阿图什市无花果产量和产品附加值，带动种植户增收；2.带动当地无花果产业发展，推动联农带农成效，打造乡村振兴典范。</t>
  </si>
  <si>
    <t>阿图什市阿扎克镇翁艾日克村葡萄示范基地</t>
  </si>
  <si>
    <t>1.通过提升产品质量和品牌知名度，增加市场价格份额，拓展销售渠道。2.鼓励村委会参与葡萄种植和相关活动，促进地方经济发展和社会活动。</t>
  </si>
  <si>
    <t>1.通过葡萄销售、加工产品等方式获得直接的经济回报。2.示范先进种植技术和管理经验，推动行业的技术进步。3.促进当地社会经济发展，增加就业机会。</t>
  </si>
  <si>
    <t>4、产业到户补助类</t>
  </si>
  <si>
    <t>ATS240122</t>
  </si>
  <si>
    <t>阿图什市2024年产业帮扶精准到户项目（种植业）</t>
  </si>
  <si>
    <t>目标1：完成种植业提质增效补贴到户类项目。目标2：通过实施项目，提高群众种植积极性，保障全市粮食安全，提高群众收入。</t>
  </si>
  <si>
    <t>对种植面积在1万亩以上，实现种植业提质增效的农户给予适当补助。通过实施产业精准帮扶到户项目（种植业），扶持带动8500户40667人实现持续增收。</t>
  </si>
  <si>
    <t>ATS240123</t>
  </si>
  <si>
    <t>阿图什市2024年产业帮扶精准到户项目（畜牧业）</t>
  </si>
  <si>
    <t>目标1：完成畜牧业提质增效补贴到户类项目。目标2：通过实施项目，提高群众养殖积极性，推进主导产业发展，提高群众收入。</t>
  </si>
  <si>
    <t>按照国家和自治区有关规定要求实施病种免疫、佩戴耳标、完成无纸化防疫系统录入等，对养殖关键环节、薄弱环节给予适当补助。通过实施产业精准帮扶到户项目（畜牧业），扶持带动12250户57575人实现持续增收。</t>
  </si>
  <si>
    <t>ATS240125</t>
  </si>
  <si>
    <t>阿图什市2024年产业帮扶精准到户项目（林果业）</t>
  </si>
  <si>
    <t>林草工作站</t>
  </si>
  <si>
    <t>对种植无花果和木纳格葡萄种植面积在1万亩以上的农户给予适当补助。通过实施产业精准帮扶到户项目（林果业），扶持带动3457户受益。</t>
  </si>
  <si>
    <t>ATS240126</t>
  </si>
  <si>
    <t>阿图什市2024年产业帮扶精准到户项目（就业创业）</t>
  </si>
  <si>
    <t>人社局</t>
  </si>
  <si>
    <t>赵颖</t>
  </si>
  <si>
    <t>何晓波</t>
  </si>
  <si>
    <t>目标1：完成就业创业补贴到户类项目。目标2：通过实施项目，提高群众外出就业积极性，提高群众收入。</t>
  </si>
  <si>
    <t>鼓励有能力的人员外出务工、自主创业，对外出交通费、公益性岗位、自助经营场所给予适当补助。通过实施产业精准帮扶到户项目（就业创业），扶持带动5249人受益。</t>
  </si>
  <si>
    <t>ATS240127</t>
  </si>
  <si>
    <t>阿图什市2024年产业帮扶精准到户项目（护路员）</t>
  </si>
  <si>
    <t>交通局</t>
  </si>
  <si>
    <t>王彦超</t>
  </si>
  <si>
    <t>目标1：完成护路员补贴到户类项目。目标2：通过实施项目，提高群众外出就业积极性，提高群众收入。</t>
  </si>
  <si>
    <t>鼓励有能力的人员外出务工、给予适当补助。通过实施产业精准帮扶到户项目（护路员），扶持带动4500人受益。</t>
  </si>
  <si>
    <t>ATS240129</t>
  </si>
  <si>
    <t>阿图什市2024年产业帮扶精准到户项目（护林员）</t>
  </si>
  <si>
    <t>目标1：完成护林员补贴到户类项目。目标2：通过实施项目，提高群众外出就业积极性，提高群众收入。</t>
  </si>
  <si>
    <t>鼓励有能力的人员外出务工给予适当补助。通过实施产业精准帮扶到户项目（生态护林员），扶持带动1781人受益。</t>
  </si>
  <si>
    <t>ATS240128</t>
  </si>
  <si>
    <t>阿图什市2024年产业帮扶精准到户项目（护草员）</t>
  </si>
  <si>
    <t>目标1：完成护草员补贴到户类项目。目标2：通过实施项目，提高群众外出就业积极性，提高群众收入。</t>
  </si>
  <si>
    <t>鼓励有能力的人员外出务工给予适当补助。通过实施产业精准帮扶到户项目（护草员），扶持带动7人受益。</t>
  </si>
  <si>
    <t>（二）加工流通项目</t>
  </si>
  <si>
    <t>1、农产品仓储保鲜冷链基础设施建设</t>
  </si>
  <si>
    <t>ATS240026</t>
  </si>
  <si>
    <t>阿图什市上阿图什镇博斯坦村2024年壮大村集体经济收入项目</t>
  </si>
  <si>
    <t>商工局</t>
  </si>
  <si>
    <t>董雪丽</t>
  </si>
  <si>
    <t>赵忠</t>
  </si>
  <si>
    <t>目标1：如期完成门面房新建任务；目标2：提高上阿图什镇博斯坦村农民生活水平，推动经济发展。</t>
  </si>
  <si>
    <t>通过建设门面房，采取承租的方式壮大村集体经济收入，同时增加社会服务能力，提高农民生产生活水平。</t>
  </si>
  <si>
    <t>ATS240027</t>
  </si>
  <si>
    <t>阿图什市松他克镇巴格拉村2024年壮大村集体经济收入项目</t>
  </si>
  <si>
    <t>项目以家庭为单位，政府出资建设门面房，构建“家庭作坊式”的生产经营模式，依托政府财政资金，建设门面房，可至少提供15个以上就业岗位，经济效益、社会效益显著提高。利用区位优势，提高了村民的收入，切实带动了项目区村民的家庭经济收入，有利于构建社会主义和谐社会，巩固小康社会成果，为实现社会主义现代化奠定基础。同时强化以工补农、以城带乡，推动形成工农互促、城乡互补、协调发展、共同繁荣的新型工农城乡关系，加快农业农村现代化。</t>
  </si>
  <si>
    <t>为充分壮大村级集体经济，稳就业促增收，建设新时代农村经济门面房，便民利民为民服务，提高当地消费水平，响应新农村经济建设，发展壮大村办企业，整合优势资源，帮扶残疾人、零就业家庭成员就业。完善促进创业带动就业、多渠道灵活就业的保障制度，支持和规范发展新就业形态，健全就业需求调查和失业监测预警机制，更好地服务于当地群众。</t>
  </si>
  <si>
    <t>ATS240029</t>
  </si>
  <si>
    <t>阿图什市松他克镇亚喀巴格村2024年壮大村集体经济收入项目</t>
  </si>
  <si>
    <t>ATS240089</t>
  </si>
  <si>
    <t>阿图什市松他克镇克青孜村农副产品精深加工厂建设项目</t>
  </si>
  <si>
    <t>每年为村集体稳定增收，增加就业岗位20个。壮大村集体经济30万元。同时项目落地后能够保证收取无花果每公斤高于市场价2角，葡萄每公斤高于市场价2角。带动群众无花果每亩增收2000元。葡萄每亩增收800元。</t>
  </si>
  <si>
    <t>初步预算年纯利润40万左右。</t>
  </si>
  <si>
    <t>ATS240090</t>
  </si>
  <si>
    <t>阿图什市阿湖乡光明村壮大村集体经济项目</t>
  </si>
  <si>
    <t>1、完成建筑面积1199.7㎡平方米综合服务楼建设。
2、通过综合服务大楼建设，补齐市场价短板，促进群众就地就近就业，壮大村集体经济。</t>
  </si>
  <si>
    <t>建成后村委会通过自营方式壮大村集体经济，提升农民生活便利程度。</t>
  </si>
  <si>
    <t>上阿图什镇博斯坦村冷库建设项目</t>
  </si>
  <si>
    <t>目标1：保障村民基本需求。目标2：有效解决农产品供应紧张的问题，以及储藏不便的问题；</t>
  </si>
  <si>
    <t>通过项目建设，:带动当地居民能够就近就地就业，同时对于保障和改善居民膳食的结构确保食品安全，带动村民经济相关产业的发展具有重要意义。</t>
  </si>
  <si>
    <t>ATS240107</t>
  </si>
  <si>
    <t>上阿图什镇萨依巴格村2024年壮大村集体经济收入项目</t>
  </si>
  <si>
    <t>目标1：完成商铺建设，收入用来壮大村集体经济；目标2：带动本村经济发展，切实改变群众生活环境。</t>
  </si>
  <si>
    <t>通过项目建设，增加当地群众就业，提高群众收入，改善本村社会环境，建设美好新农村</t>
  </si>
  <si>
    <t>ATS240108</t>
  </si>
  <si>
    <t>阿图什市阿扎克镇提坚村特色农产品示范基地建设项目</t>
  </si>
  <si>
    <t>1.产品质量：确保农产品达到高质量标准，如有机、绿色认证等。2.产量提升：设定具体的产量增长目标，提高生产效率。3.市场价格份额：增加特色农产品在市场价上的份额，提高品牌知名度。4.经济效益：实现盈利目标，提高基地的经济可持续性。5.技术创新：引进新技术，改进生产流程，提高农产品附加值。6.环境可持续性：采用环保种植方法，减少对环境的影响。7.农民收入增长：通过提高农产品价格或增加销售量，提高农民的收入。8.就业机会：创造更多的就业机会，促进当地社区的发展。9.组织农业人技术培训，提升农民的种植技能和知识水平。10.供应链优化：建立高效的供应链体系，确保农产品及时供应市场价。</t>
  </si>
  <si>
    <t>1.经济利益：通过提高农产品的产量和质量，增加销售收入；利用品牌效应，提高产品附加值；拓展市场价渠道，增加市场价格份额。2.社会利益：提供就业机会，促进当地农民增收；推动农业产业升级，带动周边地区发展；传播先进农业技术和经验，促进农业现代化。3.环境利益：采用绿色、环保的种植方式，保护生态环境；实现资源循环利用，减少浪费。4.文化利益：传承和弘扬地方特色农产品文化，增强地域认同感和文化自信心。5.旅游利益：将示范基地与旅游相结合，开发观光、采摘等项目，增加旅游收入。6.教育利益：作为培训和教育基地，培养新型农业人才，推广现代农业理念。</t>
  </si>
  <si>
    <t>ATS240148</t>
  </si>
  <si>
    <t>阿图什市阿扎克镇布亚买提村基础设施建设工程</t>
  </si>
  <si>
    <t>1.经济效益：提高厂房的使用率，增加租金收入；吸引优质企业入驻，带动村庄经济发展。2.就业机会：为村民提供更多的就业岗位，减少农村劳动力外流。
3.产业发展：促进相关产业的集聚和发展，形成产业链。4.村委会服务：为村庄提供更好的村委会服务设施，、厂房等。5.环境保护：确保厂房的建设和运营符合环保要求，减少对环境的污染。6.安全生产：建立健全的安全管理制度，确保生产过程中的安全。7.村庄形象提升：通过现代化的厂房建设，提升村庄的整体形象。</t>
  </si>
  <si>
    <t>1.租赁收入：通过将厂房出租给企业或个人，获得稳定的租金收入，为村庄带来经济效益。2.就业机会：吸引企业入驻后，不仅能为村民提供就业岗位，还能吸引周边地区的劳动力，促进村庄的繁荣。3.产业发展：村厂房可以作为产业发展的基础，吸引相关企业集聚，形成规模效应，推动村庄经济的多元化发展。4.地方税收：企业的发展会带来税收增长，为村庄的基础设施建设和公共服务提供资金支持。5.村委会发展：厂房的建设和运营可以带动周边商业、服务业等的发展，提升村庄的整体发展水平。6.资源利用：合理利用村庄的土地、人力等资源，提高资源利用效率。7.社会效益：促进村庄与外界的交流与合作，提升村庄的知名度和影响力。</t>
  </si>
  <si>
    <t>ATS240111</t>
  </si>
  <si>
    <t>阿图什市松他克镇园艺场村2024年壮大村集体经济收入（冷库建设）项目</t>
  </si>
  <si>
    <t>1.经济效益：通过冷库的运营，增加村集体的收入，提高经济效益。2.存储能力：确保冷库的存储容量能够满足村庄农产品的储存需求。3.保鲜效果：保证农产品在冷库中的保鲜质量，延长农产品的保质期。4.能源效率：提高冷库的能源利用效率，降低运营成本。5.安全运营：确保冷库的安全运行，避免事故发生。6.市场价对接：与市场价有效对接，提高农产品的销售价格和销售量。7.村民就业：为村民提供就业机会，增加村民收入。8.带动相关产业：促进农产品加工、物流等相关产业的发展。9.社会效益：提高村庄的整体经济水平，改善村民生活质量。</t>
  </si>
  <si>
    <t>1.增加农产品附加值：通过冷藏保鲜，延长农产品的保质期，提高其市场价值和销售价格。2.提高农产品销售效率：冷库可以帮助村庄实现农产品的错峰销售，避免市场价供过于求，提高销售效率。3.带动相关产业发展：冷库的建设和运营可以带动农产品加工、物流等相关产业的发展，创造更多就业机会。4.增强村庄经济实力：冷库的收益可以为村庄的公共事业和基础设施建设提供资金支持，改善村民生活条件。5.保障农产品质量安全：冷藏保鲜可以减少农产品在储存过程中的损耗和变质，确保农产品的质量安全。6.促进农业产业结构调整：借助冷库，村庄可以发展特色农产品种植和养殖，优化农业产业结构。7.提高农民收入：增加农产品附加值和销售效率，最终将直接提高农民的收入水平。</t>
  </si>
  <si>
    <t>ATS240131</t>
  </si>
  <si>
    <t>阿图什市上阿图什镇塔库提村农产品包装设备采购项目</t>
  </si>
  <si>
    <t>农产品包装设备采购设施建设对于提高上阿图什镇农产品包装厂生产效益具有重要意义。为提高上阿图什镇农产品包装厂生产效率提供支持。推进上阿图什镇农产品包装厂现代化进步，改善上阿图什镇农产品包装厂基础条件，加快乡村振兴步伐</t>
  </si>
  <si>
    <t xml:space="preserve">
2、带贫减贫益贫机制：农产品包装设备采购用于上阿图什镇农产品包装厂使用，实施完善配套上阿图什镇农产品包装厂配套设施，丰富产业功能，实现效益创收，壮大村集体经济。依托阿图什市无花果鲜果产业、食品产业、禽蛋类产业等销售包装盒，按照项目设计能力，在实现正常运转的情况下，达到日产量500个，年产量近20万个内包装盒。按照内包装盒单价5元计算，年实现经营收入100万元左右，销售利润50万元左右，全部投资3年内即可回本，按照项目设计要求，项目建成投产后提供就业岗位10到15人，解决他们的就业问题。项目采用目前国内最先进的生产工艺进行生产，不会产生任何环境污染。</t>
  </si>
  <si>
    <t>ATS240132</t>
  </si>
  <si>
    <t>阿图什市松他克镇温吐萨克村铁艺加工设备采购项目</t>
  </si>
  <si>
    <t>目标1：通过采购铁艺加工设备，扩大企业生产，壮大村集体经济；目标2：切实改变群众产业发展状态，加快开发建设、增加农民收入，促进农村社会主义文明建设，加快当地致富的步伐。</t>
  </si>
  <si>
    <t>可解决温吐萨克村集体经济发展壮大。</t>
  </si>
  <si>
    <t>ATS240133</t>
  </si>
  <si>
    <t>阿扎克镇提坚村全自动气调保鲜包装机采购项目</t>
  </si>
  <si>
    <t>通过设备采购，加工生产，提高设备使用效率、降低成本，从而实现设备使用的长期发展目标。</t>
  </si>
  <si>
    <t>助推群众实现收入稳定增长和村集体经济收入双赢。</t>
  </si>
  <si>
    <t>ATS240144</t>
  </si>
  <si>
    <t>哈拉峻乡欧吐拉哈拉峻村、皮羌村民族特色产品展示展销建设项目</t>
  </si>
  <si>
    <t>在欧吐拉哈拉峻村新建门面房，采用成品预制板房采购，总建筑面积690.59平方米，地上1层，配套相关水、电附属设施，租金收益用于壮大村集体经济。</t>
  </si>
  <si>
    <t>便民利民为民服务，提高当地消费水平，响应新农村经济建设，发展壮大村办企业，整合优势资源，更好地服务于当地群众；本项目可带动增加劳动者全年总收入57.6万元，带动就业人口数16人。</t>
  </si>
  <si>
    <t>ATS240134</t>
  </si>
  <si>
    <t>阿扎克镇布亚买提村纸杯项目投资</t>
  </si>
  <si>
    <t>ATS240135</t>
  </si>
  <si>
    <t>克州阿图什市冷链物流基础设施-附属配套工程建设项目</t>
  </si>
  <si>
    <t>目标1：完成冷链物流基础设施配套建设。
目标2：通过建设农产品仓储保鲜冷链设施，进一步降低农产品损耗和物流成本，促进农民增收和乡村振兴，持续巩固拓展脱贫攻坚成果，更好地满足城乡居民对高质量农产品的消费需求。提高食品保鲜能力和存储期，冷链物流提高了食品的保鲜能力，延长了食品的存储期，满足人们对新鲜食品的需求。</t>
  </si>
  <si>
    <t>通过基础设施配套建设，带动当地富余劳动力就业，同时完善冷链仓储配套设施，更好地提升食品保鲜和运输能力，推进产业发展。</t>
  </si>
  <si>
    <t>ATS240136</t>
  </si>
  <si>
    <t>阿图什市阿湖乡托万买里村滴灌带生产加工设备采购项目</t>
  </si>
  <si>
    <t>目标1：采购滴灌带回收加工设备1套，（分别3个设备：粉碎机/传送带/热熔机等）。
目标2：通过项目实施完善配套村办企业滴灌加工厂配套设施，丰富产业功能，实现效益创收，壮大村集体经济。</t>
  </si>
  <si>
    <t>通过项目实施完善配套村办企业滴灌加工厂配套设施，丰富产业功能，实现效益创收，壮大村集体经济</t>
  </si>
  <si>
    <t>ATS240112</t>
  </si>
  <si>
    <t>阿图什市阿扎克镇翁艾日克村基础设施建设项目</t>
  </si>
  <si>
    <t>（三）配套设施项目</t>
  </si>
  <si>
    <t>1、产业路、资源路、旅游路</t>
  </si>
  <si>
    <t>ATS240033</t>
  </si>
  <si>
    <t>阿图什市格达良乡畜牧集中养殖小区道路工程</t>
  </si>
  <si>
    <t>赵忠、何晓波</t>
  </si>
  <si>
    <t>目标1：完成新建道路2.44公里任务。通过项目实施改善畜牧集中养殖小区基础设施现状，方便产业园出行，带动产业增收、切实改变群众出行难，交通运输落后的状况，加快开发建设、增加农民收入，促进农村社会主义文明建设</t>
  </si>
  <si>
    <t>增加农村劳动力就业机会，提高农村人口收入；降低农业生产、运输成本及城乡间劳动力转移成本；改善农村地区的交通可达性和保持护边员执勤道路的畅通。</t>
  </si>
  <si>
    <t>ATS240035</t>
  </si>
  <si>
    <t>G219线至硝尔库勒（盐湖）公路建设项目</t>
  </si>
  <si>
    <t>目标1：完成新建道路25公里任务。目标2：切实改变群众出行难，交通运输落后的状况，加快开发建设、增加农民收入，促进农村社会主义文明建设，加快当地脱贫致富的步伐。</t>
  </si>
  <si>
    <t>增加农村劳动力非农就业机会，提高贫困人口收入；降低农业生产、运输成本及城乡间劳动力转移成本；改善农村地区的交通可达性，转变社会服务的弱可获得性；促进旅游资源开发和农业产业结构调整。</t>
  </si>
  <si>
    <t>ATS240137</t>
  </si>
  <si>
    <t>阿图什市皮革产业园区道路连接工程</t>
  </si>
  <si>
    <t>目标1：新建四级公路0.713km，路基宽度6.5m，路面宽度6m，沥青混凝土路面。
目标2：通过本项目的建设，提高项目区及周边区域的交通运输安全，改善了项目区的产业道路交通环境，本项目建成后受益乡镇共1个，为松他克镇，受益人口达到5000人。</t>
  </si>
  <si>
    <t>增加农村劳动力非农就业机会，提高脱贫人口收入；降低农业生产、运输成本及城乡间劳动力转移成本；改善农村地区的交通可达性，转变社会服务的弱可获得性；促进旅游资源开发和农业产业结构调整。</t>
  </si>
  <si>
    <t>ATS240114</t>
  </si>
  <si>
    <t>江苏克州冷凉戈壁设施农业产业园公路建设项目</t>
  </si>
  <si>
    <t>目标1：完成新建道路2.7公里任务。目标2：切实改变群众出行难，交通运输落后的状况，加快开发建设、增加农民收入，促进农村社会主义文明建设，加快当地脱贫致富的步伐。</t>
  </si>
  <si>
    <t>（四）产业服务支撑项目</t>
  </si>
  <si>
    <t>1、农业社会化服务</t>
  </si>
  <si>
    <t>ATS240092</t>
  </si>
  <si>
    <t>阿图什市人工增水项目</t>
  </si>
  <si>
    <t>市人民政府办公室（市人工影响天气办公室）</t>
  </si>
  <si>
    <t>侯永挚</t>
  </si>
  <si>
    <t>气象局</t>
  </si>
  <si>
    <t>王东</t>
  </si>
  <si>
    <r>
      <rPr>
        <sz val="16"/>
        <rFont val="宋体"/>
        <charset val="134"/>
        <scheme val="minor"/>
      </rPr>
      <t>用国际公认的15%的山区增水效果来计算，在年平均降水200mm的山区，1个人影作业点下风方20</t>
    </r>
    <r>
      <rPr>
        <sz val="16"/>
        <rFont val="Arial"/>
        <charset val="134"/>
      </rPr>
      <t>×</t>
    </r>
    <r>
      <rPr>
        <sz val="16"/>
        <rFont val="宋体"/>
        <charset val="134"/>
        <scheme val="minor"/>
      </rPr>
      <t>30KM的受益区范围内，可增加约1800万方水。按照1个作业点布设2个地面碘化银智能烟炉，可以建设5个人影作业点，每年可以增加0.88亿方水。</t>
    </r>
  </si>
  <si>
    <t>进一步提升阿图什市人工影响天气能力，促进防灾减灾救灾、生态环境保护与修复、保障农业灌溉和城镇用水。</t>
  </si>
  <si>
    <t>ATS240095</t>
  </si>
  <si>
    <t>哈拉峻乡阿亚克苏洪村壮大村集体基础设施建设项目</t>
  </si>
  <si>
    <t>预计投入生产之后可满足哈拉峻乡矿业吨袋生产需求，进而辐射周边地区矿企吨袋需求，预计每年增加村集体经济15万元，带动20-30人就业。</t>
  </si>
  <si>
    <t>通过项目建设，达到为全乡矿产企业生产吨包袋的生产目标，富余劳动力就业增收，实现村集体经济增收。</t>
  </si>
  <si>
    <t>ATS240147</t>
  </si>
  <si>
    <t>松他克镇洗护系列日用品生产厂建设项目</t>
  </si>
  <si>
    <t>摆小强</t>
  </si>
  <si>
    <t>一是为村民提供更多的就业岗位，减少农村劳动力外流；二是促进相关产业的集聚和发展，形成产业链。</t>
  </si>
  <si>
    <t>合理利用村庄的土地、人力等资源，提高资源利用效率，促进村庄与外界的交流与合作，提升村庄的知名度和影响力，带动更多人就地就近就业，同时增加壮大村集体经济。</t>
  </si>
  <si>
    <t>ATS240119</t>
  </si>
  <si>
    <t>阿图什市格达良乡屠宰点提升建设项目</t>
  </si>
  <si>
    <t>目标1：完善提升屠宰点的基础设施条件；目标二：通过出租的方式壮大村集体经济，</t>
  </si>
  <si>
    <t>一是解决村民就业问题，增加收入来源；二是壮大村集体经济，提升基层阵地的凝聚力。</t>
  </si>
  <si>
    <t>ATS240120</t>
  </si>
  <si>
    <t>阿图什市上阿图什镇壮大村集体经济项目</t>
  </si>
  <si>
    <t>目标1：提升当地居民饮水健康，着重解决居民饮水安全。目标2 ：切实改善当地生活条件。</t>
  </si>
  <si>
    <t>通过项目建设，引导群众注重饮水健康，保障群众生活水平，改善生活条件，营造良好的新时代新农村建设工作氛围。</t>
  </si>
  <si>
    <t>（五）金融保险配套项目</t>
  </si>
  <si>
    <t>小额贷款贴息</t>
  </si>
  <si>
    <t>ATS240093</t>
  </si>
  <si>
    <t>阿图什市2024年小额贷款贴息</t>
  </si>
  <si>
    <t>目标1：完成全年5454户贴息任务。目标2：通过实施小额信贷贴息项目，加大农民产业发展力度，助推巩固拓展脱贫攻坚成果同乡村振兴有效衔接。</t>
  </si>
  <si>
    <t>充分发挥脱贫人口小额信贷在巩固拓展脱贫攻坚成果同乡村振兴有效衔接的重要作用，通过贴息资金扩大农民生产规模，加快推进产业高质量发展。</t>
  </si>
  <si>
    <t>二、乡村建设行动</t>
  </si>
  <si>
    <t>（一）农村基础设施（含产业配套基础设施）</t>
  </si>
  <si>
    <t>1、农村道路建设（通村路、通户路、小型桥梁等）</t>
  </si>
  <si>
    <t>ATS240039</t>
  </si>
  <si>
    <t>阿图什市哈拉峻乡至吐古买提乡公路建设项目</t>
  </si>
  <si>
    <t>目标1：完成新建道路44.33公里任务。目标2：切实改变群众出行难，交通运输落后的状况，加快开发建设、增加农民收入，促进农村社会主义文明建设，加快当地脱贫致富的步伐。</t>
  </si>
  <si>
    <t>ATS240040</t>
  </si>
  <si>
    <t>阿图什市松他克大桥-格达良乡公路建设项目</t>
  </si>
  <si>
    <t>目标1：完成新建道路59公里任务。目标2：切实改变群众出行难，交通运输落后的状况，加快开发建设、增加农民收入，促进农村社会主义文明建设，加快当地脱贫致富的步伐。</t>
  </si>
  <si>
    <t>ATS240041</t>
  </si>
  <si>
    <t>阿图什市科克塔木村-盖孜村道路硬化建设项目</t>
  </si>
  <si>
    <t>目标1：完成新建道路17.023公里任务。目标2：切实改变群众出行难，交通运输落后的状况，加快开发建设、增加农民收入，促进农村社会主义文明建设，加快当地脱贫致富的步伐。</t>
  </si>
  <si>
    <t>ATS240042</t>
  </si>
  <si>
    <t>阿图什市松他克镇肖鲁克村道路提升改造以工代赈项目</t>
  </si>
  <si>
    <t>目标1：完成新建道路4.5公里任务；目标2：切实改变群众出行难，交通运输落后的状况，加快开发建设、增加农民收入，促进农村社会主义文明建设，加快当地脱贫致富的步伐。</t>
  </si>
  <si>
    <t>ATS240044</t>
  </si>
  <si>
    <t>阿图什市阿扎克镇道路改建以工代赈项目</t>
  </si>
  <si>
    <t>改建</t>
  </si>
  <si>
    <t>目标1：完成新建道路4公里任务。目标2：切实改变群众出行难，交通运输落后的状况，加快开发建设、增加农民收入，促进农村社会主义文明建设，加快当地脱贫致富的步伐。</t>
  </si>
  <si>
    <t>ATS240046</t>
  </si>
  <si>
    <t>阿图什市哈拉峻乡道路硬化以工代赈示范项目</t>
  </si>
  <si>
    <t>目标1：完成新建道路24.7公里任务。目标2：切实改变群众出行难，交通运输落后的状况，加快开发建设、增加农民收入，促进农村社会主义文明建设，加快当地脱贫致富的步伐。</t>
  </si>
  <si>
    <t>ATS240047</t>
  </si>
  <si>
    <t>阿图什市格达良乡库都克村道路硬化以工代赈项目</t>
  </si>
  <si>
    <t>目标1：完成道路提升改造2公里、道路硬化1公里任务。目标2：切实改变群众出行难，交通运输落后的状况，加快开发建设、增加农民收入，促进农村社会主义文明建设，加快当地脱贫致富的步伐。</t>
  </si>
  <si>
    <t>ATS240048</t>
  </si>
  <si>
    <t>阿图什市格达良乡道路提升改造以工代赈项目</t>
  </si>
  <si>
    <t>ATS240049</t>
  </si>
  <si>
    <t>X376线公路提升改造项目</t>
  </si>
  <si>
    <t>目标1：完成新建道路6公里任务。目标2：切实改变群众出行难，交通运输落后的状况，改善林崖临水路段，加快开发建设、增加农民收入，促进农村社会主义文明建设，加快当地脱贫致富的步伐。</t>
  </si>
  <si>
    <t>ATS240050</t>
  </si>
  <si>
    <t>阿图什市阿湖乡农村道路路肩硬化以工代赈项目</t>
  </si>
  <si>
    <t>目标1：完成新建道路7.8公里任务。目标2：切实改变群众出行难，交通运输落后的状况，加快开发建设、增加农民收入，促进农村社会主义文明建设，加快当地脱贫致富的步伐。</t>
  </si>
  <si>
    <t>ATS240094</t>
  </si>
  <si>
    <t>阿图什市上阿图什镇桥梁建设项目</t>
  </si>
  <si>
    <t>完成新建桥梁任务。通过项目实施改善农村基础设施现状，方便村民出行，带动产业增收、切实改变群众出行难，交通运输落后的现状，加快开发建设、增加农民收入，促进农村社会主义文明建设。</t>
  </si>
  <si>
    <t>2、农村供水保障设施建设</t>
  </si>
  <si>
    <t>ATS240060</t>
  </si>
  <si>
    <t>阿图什市巴羌生态综合治理引水示范建设工程</t>
  </si>
  <si>
    <t>水利局</t>
  </si>
  <si>
    <t>欧洪均</t>
  </si>
  <si>
    <t>通过本次工程的实施，可保证阿图什市托卡依水库314国道两边灌溉林地面积适时适量灌溉，同时有效提高项目区水土资源的利用率。</t>
  </si>
  <si>
    <t>通过本工程的建设，提高渠系水利用系数和水资源利用率，减少水资源的浪费，确保灌区农业和生态用水保障。</t>
  </si>
  <si>
    <t>ATS240062</t>
  </si>
  <si>
    <t>阿图什市上阿图什镇防洪坝以工代赈示范项目</t>
  </si>
  <si>
    <t>目标1：完成7.36公里防洪坝建设，并投入使用。
目标2：保护上阿图什镇耕地、房屋及人民生命财产安全。</t>
  </si>
  <si>
    <t>确保辖区人民生命财产安全、完善水利设施，消除防洪隐患，增加群众幸福感。获得感。</t>
  </si>
  <si>
    <t>3、小型农田水利设施建设</t>
  </si>
  <si>
    <t>ATS240051</t>
  </si>
  <si>
    <t>阿图什市松他克镇六个村支渠防渗渠项目</t>
  </si>
  <si>
    <t>通过本次渠道进行防渗改建及渠系建筑物的配套，提高渠道防渗能力，减少渠道渗漏量，提高渠系水利用系数提高灌输效率，提高水资源利用率，可有效降低地下水位，改善灌区耕地用水紧缺的现状。</t>
  </si>
  <si>
    <t>通过项目建设，可有效提高田间灌溉水利用系数，增加农作物产量和农民收入，改善农民生产生活条件，增强项目区经济实力，促进经济社会发展，让农民享受到经济发展带来的实惠。</t>
  </si>
  <si>
    <t>ATS240052</t>
  </si>
  <si>
    <t>阿图什市格达良乡北干渠调水项目</t>
  </si>
  <si>
    <t>ATS240053</t>
  </si>
  <si>
    <t>阿图什市松塔克镇石榴基地支渠防渗渠工程</t>
  </si>
  <si>
    <t>ATS240054</t>
  </si>
  <si>
    <t>阿图什市松他克镇托库勒村斗渠防渗以工代赈改建建设项目</t>
  </si>
  <si>
    <t>ATS240055</t>
  </si>
  <si>
    <t>阿图什市阿孜汗村灌溉水渠改造以工代赈项目</t>
  </si>
  <si>
    <t>ATS240058</t>
  </si>
  <si>
    <t>阿图什市哈拉峻乡排碱渠维修提升加固项目</t>
  </si>
  <si>
    <t>ATS240115</t>
  </si>
  <si>
    <t>阿图什市阿扎克镇排碱渠修建项目</t>
  </si>
  <si>
    <t>ATS240116</t>
  </si>
  <si>
    <t>阿图什市格达良乡新建及维修排碱渠建设项目</t>
  </si>
  <si>
    <t>ATS240138</t>
  </si>
  <si>
    <t>阿图什市松他克镇肖鲁克村防渗渠建设项目</t>
  </si>
  <si>
    <t>目标1：完成改建渠道共计4条，总长2.372km；配套渠系建筑物15座，其中桥涵8座，节制分水闸6座，渡槽1座；配套相关附属设施。目标2：通过项目实施，有效改善肖璐克村农田灌溉现状，节约水资源，提升种植效率及产量。</t>
  </si>
  <si>
    <t>通过配套基础设施建设，提高水资源利用效率，优化灌溉环境，提升农田种植质量。</t>
  </si>
  <si>
    <t>ATS240145</t>
  </si>
  <si>
    <t>阿图什市哈拉峻乡谢依提村高位水池建设项目</t>
  </si>
  <si>
    <t>目标1：完成高位水池建设任务。
目标2：建成后，可调蓄天然径流，充分合理地利用水资源，改善谢依提灌区灌溉条件，解决了片区灌溉缺水的问题。有利于水资源合理开发利用，维护项目区的生态环境，可改善项目区生产用水条件，提高项目区生态环境质量，保障区域经济社会可持续发展具有重大意义。</t>
  </si>
  <si>
    <t>新增高效节灌面积1.43万亩，发展高效节水面积0.20万亩，高效节灌面积由现状的1.07万亩发展到2.50万亩，高效节灌率由现状的59.4%提高到100%。新增0.8万亩草场种植面积，谢依提水库受益人数360户1791人。</t>
  </si>
  <si>
    <t>ATS240117</t>
  </si>
  <si>
    <t>阿图什市阿湖乡托万买里村水泵房建设项目</t>
  </si>
  <si>
    <t>（二）人居环境整治</t>
  </si>
  <si>
    <t>ATS240063</t>
  </si>
  <si>
    <t>阿图什市上阿图什镇奥提亚克村人居环境整治示范路硬化及配套附属设施建设项目</t>
  </si>
  <si>
    <t>提升乡村治理，美化环境，保护水资源，有利于改善农村生活环境、提升群众生活幸福指数，满足群众美好生活的需要。</t>
  </si>
  <si>
    <t>提升乡村治理，美化环境，保护水资源，提升农民生活便利程度，改善环境卫生，有益于身心健康。</t>
  </si>
  <si>
    <t>ATS240067</t>
  </si>
  <si>
    <t>阿图什市格达良乡萨依村人居环境整治以工代赈项目</t>
  </si>
  <si>
    <t>目标1：完成农村道路两侧平整2公里并提升改造建设任务。
目标2：通过建设项目，改善村容村貌环境，激发农民内生动力。</t>
  </si>
  <si>
    <t>通过实施人居环境整治建设项目，推进示范效益，激发农民致富增收的信心及决心，确保巩固拓展脱贫攻坚成果同乡村振兴有效衔接工作取得实效。</t>
  </si>
  <si>
    <t>ATS240068</t>
  </si>
  <si>
    <t>阿图什市格达良乡阿尔帕勒克村人居环境整治以工代赈项目</t>
  </si>
  <si>
    <t>目标1：完成农村道路提升改造6公里，浆砌石水渠提升改造7公里。
目标2：通过建设项目，改善村容村貌环境，激发农民内生动力。</t>
  </si>
  <si>
    <t>ATS240142</t>
  </si>
  <si>
    <t>阿图什市哈拉峻乡户厕改造建设项目</t>
  </si>
  <si>
    <t>剩余资金</t>
  </si>
  <si>
    <t>阿图什市哈拉峻乡（欧吐拉哈拉峻村集中片区、谢依提村集中片区约800户）推进农村户厕改造工程，新建室外污水管网34.5km、大三格化粪池（200m³）4 座及相应配套工程。</t>
  </si>
  <si>
    <t>通过实施本项目，提升农民生活品质，改善农民的居住条件，提高居住环境的卫生条件和安全水平，使其生活更加便利舒适。本项目可使800户农户受益。</t>
  </si>
  <si>
    <t>ATS240139</t>
  </si>
  <si>
    <t>阿图什市松他克镇克青孜村粪污一体化项目</t>
  </si>
  <si>
    <t>专项资金和剩余资金</t>
  </si>
  <si>
    <t>目标1：项目拟新建一体化污水处理站1座（累计日处理量150m³/d，其中日处理量50m³3座）及相关附属配套设施，新建DN315双臂波纹管15.9公里，新建DN160U-PVC管网约9.6公里、∅1000成品混凝土检查井636座等相关配套设施设备。目标2：通过实施本项目，提升农民生活品质，改善农民的居住条件，提高居住环境的卫生条件和安全水平，使其生活更加便利舒适。本项目可带动受益农户678户，受益群众人口数3770人。</t>
  </si>
  <si>
    <t>ATS240143</t>
  </si>
  <si>
    <t>阿图什市阿湖乡光明村污水治理项目</t>
  </si>
  <si>
    <t>1.完成新建污水管网10.2km,其中DE300HDPE管(公共污水管网)8.4km、DE160UPVC管(农户自理管道)1.8km,配套C30预制混凝土检查井260座。     2.提升乡村治理能力 ，美化环境，保护水资源，有利于改善农村生活环境、提升群众生活幸福指数，满足群众美好生活的需要。</t>
  </si>
  <si>
    <t>ATS240141</t>
  </si>
  <si>
    <t>阿图什市格达良乡库都克村粪污一体化建设项目</t>
  </si>
  <si>
    <t>专项资金</t>
  </si>
  <si>
    <t>目标1：项目拟新建2座一体化自动化污水处理站；新建污水管网26.38km，其中 DE300 HDPE 管（公共污水管网）22.20km、DE150UPVC管（农户自理排污管道）4.18km，配套C30预制混凝土检查井600座,并完善路面恢复、电力、安防监控系统以及三格式化粪池等。目标2：通过实施本项目，提升农民生活品质，改善农民的居住条件，提高居住环境的卫生条件和安全水平，使其生活更加便利舒适。本项目可带动受益农户382户，受益群众人口数1729人。</t>
  </si>
  <si>
    <t>ATS240146</t>
  </si>
  <si>
    <t>阿图什市农村环境综合整治项目</t>
  </si>
  <si>
    <t>农业技术推广中心</t>
  </si>
  <si>
    <t>目标1：如期完成新建户用型污水处理设施2855个，新建化粪池1035个、新建垃圾示范站1座。受益人口12094人。目标2：通过实施环境整治项目，</t>
  </si>
  <si>
    <t>本项目以构建社会主义和谐社会的要求为指导，以国家、地方及行业“十四五”规划为依据，建设以阿图什市总体规划为指导，同时兼顾经济效益、社会效益、环境效益的农村污水治理工程，累计受益户2855户，约12094人。</t>
  </si>
  <si>
    <t>ATS240070</t>
  </si>
  <si>
    <t>阿图什市阿湖乡美丽宜居村庄整治提升以工代赈项目</t>
  </si>
  <si>
    <t>目标1：完成铺设给水管网3公里；新建U型渠共计1.6公里建设任务及人居环境整治建设项目。
目标2：通过建设项目，改善村容村貌环境，激发农民内生动力。</t>
  </si>
  <si>
    <t>三、就业</t>
  </si>
  <si>
    <t>1、务工补助</t>
  </si>
  <si>
    <t>交通费补助</t>
  </si>
  <si>
    <t>ATS240071</t>
  </si>
  <si>
    <t>阿图什市外出务工交通补贴项目</t>
  </si>
  <si>
    <t>目标1:通过给予交通补贴，激发外出务工人员动力，树立劳动光荣的意识，进一步促进就业增收；目标2：营造勤能致富的良好务工氛围，促进农村生产力发展，加快项目实施乡镇农民的致富步伐，辐射带动周边群众，鼓励和扶持劳动力就业。</t>
  </si>
  <si>
    <t>通过对在克州以外务工的脱贫户、监测户家庭人口给予交通补贴，有利于加大疆内外转移就业组织力度，激发外出务工人员动力，营造良好氛围。</t>
  </si>
  <si>
    <t>2、公益性岗位</t>
  </si>
  <si>
    <t>ATS240072</t>
  </si>
  <si>
    <t>四乡三镇护路员</t>
  </si>
  <si>
    <t>完成1000名护路员公益性岗位聘用任务，做好村级道路管护，带动致富增收。</t>
  </si>
  <si>
    <t>通过实施护路员项目，带动群众发展就业，激发群众内生动力，确保致富增收</t>
  </si>
  <si>
    <t>四、巩固三保障成果</t>
  </si>
  <si>
    <t>教育</t>
  </si>
  <si>
    <t>享受“雨露计划”职业教育补助</t>
  </si>
  <si>
    <t>ATS240073</t>
  </si>
  <si>
    <t>阿图什市2024年雨露计划</t>
  </si>
  <si>
    <t>教育局</t>
  </si>
  <si>
    <t>马金龙</t>
  </si>
  <si>
    <t>魏光鸿、艾买提江·买买提</t>
  </si>
  <si>
    <t>目标1：引导和支持农村贫困家庭新成长劳动力接受职业教育，促进稳定就业；目标2：聚焦精准扶贫精准脱贫方略，针对子女接受中等职业教育（含普通中专、成人中专、职业高中、技工院校）、高等职业教育的农村建档立卡贫困家庭实现应助尽助。</t>
  </si>
  <si>
    <t>通过实施雨露计划项目，为5100名学生享受雨露计划，减轻经济压力。</t>
  </si>
  <si>
    <t>五、其他</t>
  </si>
  <si>
    <t>ATS240074</t>
  </si>
  <si>
    <t>困难群众饮用低氟茶项目</t>
  </si>
  <si>
    <t>统战部</t>
  </si>
  <si>
    <t>周英姿</t>
  </si>
  <si>
    <t>木提拉·努尔</t>
  </si>
  <si>
    <t>通过项目的实施，引导群众提高对饮茶型低氟病的防治意识，有效预防低氟病，有效提升困难群众身心健康。</t>
  </si>
</sst>
</file>

<file path=xl/styles.xml><?xml version="1.0" encoding="utf-8"?>
<styleSheet xmlns="http://schemas.openxmlformats.org/spreadsheetml/2006/main">
  <numFmts count="7">
    <numFmt numFmtId="43" formatCode="_ * #,##0.00_ ;_ * \-#,##0.00_ ;_ * &quot;-&quot;??_ ;_ @_ "/>
    <numFmt numFmtId="41" formatCode="_ * #,##0_ ;_ * \-#,##0_ ;_ * &quot;-&quot;_ ;_ @_ "/>
    <numFmt numFmtId="42" formatCode="_ &quot;￥&quot;* #,##0_ ;_ &quot;￥&quot;* \-#,##0_ ;_ &quot;￥&quot;* &quot;-&quot;_ ;_ @_ "/>
    <numFmt numFmtId="176" formatCode="0.00_ "/>
    <numFmt numFmtId="44" formatCode="_ &quot;￥&quot;* #,##0.00_ ;_ &quot;￥&quot;* \-#,##0.00_ ;_ &quot;￥&quot;* &quot;-&quot;??_ ;_ @_ "/>
    <numFmt numFmtId="177" formatCode="0_ "/>
    <numFmt numFmtId="178" formatCode="0.00_ ;[Red]\-0.00\ "/>
  </numFmts>
  <fonts count="37">
    <font>
      <sz val="11"/>
      <color theme="1"/>
      <name val="宋体"/>
      <charset val="134"/>
      <scheme val="minor"/>
    </font>
    <font>
      <sz val="11"/>
      <color rgb="FFFF0000"/>
      <name val="宋体"/>
      <charset val="134"/>
      <scheme val="minor"/>
    </font>
    <font>
      <sz val="14"/>
      <name val="宋体"/>
      <charset val="134"/>
      <scheme val="minor"/>
    </font>
    <font>
      <sz val="11"/>
      <name val="宋体"/>
      <charset val="134"/>
      <scheme val="minor"/>
    </font>
    <font>
      <b/>
      <sz val="28"/>
      <name val="宋体"/>
      <charset val="134"/>
      <scheme val="minor"/>
    </font>
    <font>
      <b/>
      <sz val="14"/>
      <name val="宋体"/>
      <charset val="134"/>
      <scheme val="minor"/>
    </font>
    <font>
      <b/>
      <sz val="16"/>
      <name val="宋体"/>
      <charset val="134"/>
      <scheme val="minor"/>
    </font>
    <font>
      <sz val="16"/>
      <name val="宋体"/>
      <charset val="134"/>
      <scheme val="minor"/>
    </font>
    <font>
      <sz val="16"/>
      <name val="宋体"/>
      <charset val="134"/>
    </font>
    <font>
      <sz val="16"/>
      <color theme="1"/>
      <name val="宋体"/>
      <charset val="134"/>
      <scheme val="minor"/>
    </font>
    <font>
      <b/>
      <sz val="14"/>
      <name val="宋体"/>
      <charset val="134"/>
    </font>
    <font>
      <sz val="16"/>
      <name val="仿宋"/>
      <charset val="134"/>
    </font>
    <font>
      <b/>
      <sz val="16"/>
      <name val="宋体"/>
      <charset val="134"/>
    </font>
    <font>
      <sz val="16"/>
      <color rgb="FFFF0000"/>
      <name val="宋体"/>
      <charset val="134"/>
      <scheme val="minor"/>
    </font>
    <font>
      <sz val="18"/>
      <color theme="1"/>
      <name val="宋体"/>
      <charset val="134"/>
      <scheme val="minor"/>
    </font>
    <font>
      <b/>
      <sz val="16"/>
      <color theme="1"/>
      <name val="宋体"/>
      <charset val="134"/>
      <scheme val="minor"/>
    </font>
    <font>
      <sz val="11"/>
      <color rgb="FF006100"/>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sz val="11"/>
      <color rgb="FF9C0006"/>
      <name val="宋体"/>
      <charset val="0"/>
      <scheme val="minor"/>
    </font>
    <font>
      <b/>
      <sz val="11"/>
      <color theme="3"/>
      <name val="宋体"/>
      <charset val="134"/>
      <scheme val="minor"/>
    </font>
    <font>
      <sz val="11"/>
      <color theme="1"/>
      <name val="宋体"/>
      <charset val="0"/>
      <scheme val="minor"/>
    </font>
    <font>
      <sz val="11"/>
      <color theme="0"/>
      <name val="宋体"/>
      <charset val="0"/>
      <scheme val="minor"/>
    </font>
    <font>
      <b/>
      <sz val="13"/>
      <color theme="3"/>
      <name val="宋体"/>
      <charset val="134"/>
      <scheme val="minor"/>
    </font>
    <font>
      <b/>
      <sz val="11"/>
      <color theme="1"/>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sz val="11"/>
      <color rgb="FF9C6500"/>
      <name val="宋体"/>
      <charset val="0"/>
      <scheme val="minor"/>
    </font>
    <font>
      <b/>
      <sz val="15"/>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0"/>
      <name val="宋体"/>
      <charset val="134"/>
    </font>
    <font>
      <sz val="16"/>
      <name val="Arial"/>
      <charset val="134"/>
    </font>
  </fonts>
  <fills count="34">
    <fill>
      <patternFill patternType="none"/>
    </fill>
    <fill>
      <patternFill patternType="gray125"/>
    </fill>
    <fill>
      <patternFill patternType="solid">
        <fgColor theme="0"/>
        <bgColor indexed="64"/>
      </patternFill>
    </fill>
    <fill>
      <patternFill patternType="solid">
        <fgColor rgb="FFC6EFCE"/>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23" fillId="10" borderId="0" applyNumberFormat="0" applyBorder="0" applyAlignment="0" applyProtection="0">
      <alignment vertical="center"/>
    </xf>
    <xf numFmtId="0" fontId="18"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14"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4" fillId="19"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22" borderId="13" applyNumberFormat="0" applyFont="0" applyAlignment="0" applyProtection="0">
      <alignment vertical="center"/>
    </xf>
    <xf numFmtId="0" fontId="24" fillId="24" borderId="0" applyNumberFormat="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9" applyNumberFormat="0" applyFill="0" applyAlignment="0" applyProtection="0">
      <alignment vertical="center"/>
    </xf>
    <xf numFmtId="0" fontId="25" fillId="0" borderId="9" applyNumberFormat="0" applyFill="0" applyAlignment="0" applyProtection="0">
      <alignment vertical="center"/>
    </xf>
    <xf numFmtId="0" fontId="24" fillId="9" borderId="0" applyNumberFormat="0" applyBorder="0" applyAlignment="0" applyProtection="0">
      <alignment vertical="center"/>
    </xf>
    <xf numFmtId="0" fontId="22" fillId="0" borderId="8" applyNumberFormat="0" applyFill="0" applyAlignment="0" applyProtection="0">
      <alignment vertical="center"/>
    </xf>
    <xf numFmtId="0" fontId="24" fillId="8" borderId="0" applyNumberFormat="0" applyBorder="0" applyAlignment="0" applyProtection="0">
      <alignment vertical="center"/>
    </xf>
    <xf numFmtId="0" fontId="19" fillId="5" borderId="7" applyNumberFormat="0" applyAlignment="0" applyProtection="0">
      <alignment vertical="center"/>
    </xf>
    <xf numFmtId="0" fontId="27" fillId="5" borderId="6" applyNumberFormat="0" applyAlignment="0" applyProtection="0">
      <alignment vertical="center"/>
    </xf>
    <xf numFmtId="0" fontId="32" fillId="21" borderId="11" applyNumberFormat="0" applyAlignment="0" applyProtection="0">
      <alignment vertical="center"/>
    </xf>
    <xf numFmtId="0" fontId="23" fillId="7" borderId="0" applyNumberFormat="0" applyBorder="0" applyAlignment="0" applyProtection="0">
      <alignment vertical="center"/>
    </xf>
    <xf numFmtId="0" fontId="24" fillId="13" borderId="0" applyNumberFormat="0" applyBorder="0" applyAlignment="0" applyProtection="0">
      <alignment vertical="center"/>
    </xf>
    <xf numFmtId="0" fontId="34" fillId="0" borderId="12" applyNumberFormat="0" applyFill="0" applyAlignment="0" applyProtection="0">
      <alignment vertical="center"/>
    </xf>
    <xf numFmtId="0" fontId="26" fillId="0" borderId="10" applyNumberFormat="0" applyFill="0" applyAlignment="0" applyProtection="0">
      <alignment vertical="center"/>
    </xf>
    <xf numFmtId="0" fontId="16" fillId="3" borderId="0" applyNumberFormat="0" applyBorder="0" applyAlignment="0" applyProtection="0">
      <alignment vertical="center"/>
    </xf>
    <xf numFmtId="0" fontId="30" fillId="20" borderId="0" applyNumberFormat="0" applyBorder="0" applyAlignment="0" applyProtection="0">
      <alignment vertical="center"/>
    </xf>
    <xf numFmtId="0" fontId="23" fillId="28" borderId="0" applyNumberFormat="0" applyBorder="0" applyAlignment="0" applyProtection="0">
      <alignment vertical="center"/>
    </xf>
    <xf numFmtId="0" fontId="24" fillId="15" borderId="0" applyNumberFormat="0" applyBorder="0" applyAlignment="0" applyProtection="0">
      <alignment vertical="center"/>
    </xf>
    <xf numFmtId="0" fontId="23" fillId="30" borderId="0" applyNumberFormat="0" applyBorder="0" applyAlignment="0" applyProtection="0">
      <alignment vertical="center"/>
    </xf>
    <xf numFmtId="0" fontId="23" fillId="18" borderId="0" applyNumberFormat="0" applyBorder="0" applyAlignment="0" applyProtection="0">
      <alignment vertical="center"/>
    </xf>
    <xf numFmtId="0" fontId="23" fillId="27" borderId="0" applyNumberFormat="0" applyBorder="0" applyAlignment="0" applyProtection="0">
      <alignment vertical="center"/>
    </xf>
    <xf numFmtId="0" fontId="23" fillId="32" borderId="0" applyNumberFormat="0" applyBorder="0" applyAlignment="0" applyProtection="0">
      <alignment vertical="center"/>
    </xf>
    <xf numFmtId="0" fontId="24" fillId="26" borderId="0" applyNumberFormat="0" applyBorder="0" applyAlignment="0" applyProtection="0">
      <alignment vertical="center"/>
    </xf>
    <xf numFmtId="0" fontId="24" fillId="33" borderId="0" applyNumberFormat="0" applyBorder="0" applyAlignment="0" applyProtection="0">
      <alignment vertical="center"/>
    </xf>
    <xf numFmtId="0" fontId="23" fillId="29" borderId="0" applyNumberFormat="0" applyBorder="0" applyAlignment="0" applyProtection="0">
      <alignment vertical="center"/>
    </xf>
    <xf numFmtId="0" fontId="23" fillId="17" borderId="0" applyNumberFormat="0" applyBorder="0" applyAlignment="0" applyProtection="0">
      <alignment vertical="center"/>
    </xf>
    <xf numFmtId="0" fontId="24" fillId="12" borderId="0" applyNumberFormat="0" applyBorder="0" applyAlignment="0" applyProtection="0">
      <alignment vertical="center"/>
    </xf>
    <xf numFmtId="0" fontId="23" fillId="31" borderId="0" applyNumberFormat="0" applyBorder="0" applyAlignment="0" applyProtection="0">
      <alignment vertical="center"/>
    </xf>
    <xf numFmtId="0" fontId="24" fillId="23" borderId="0" applyNumberFormat="0" applyBorder="0" applyAlignment="0" applyProtection="0">
      <alignment vertical="center"/>
    </xf>
    <xf numFmtId="0" fontId="24" fillId="25" borderId="0" applyNumberFormat="0" applyBorder="0" applyAlignment="0" applyProtection="0">
      <alignment vertical="center"/>
    </xf>
    <xf numFmtId="0" fontId="23" fillId="11" borderId="0" applyNumberFormat="0" applyBorder="0" applyAlignment="0" applyProtection="0">
      <alignment vertical="center"/>
    </xf>
    <xf numFmtId="0" fontId="24" fillId="16" borderId="0" applyNumberFormat="0" applyBorder="0" applyAlignment="0" applyProtection="0">
      <alignment vertical="center"/>
    </xf>
    <xf numFmtId="0" fontId="35" fillId="0" borderId="0" applyProtection="0"/>
  </cellStyleXfs>
  <cellXfs count="66">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2" fillId="0" borderId="0" xfId="0" applyFont="1" applyFill="1" applyAlignment="1">
      <alignment vertical="center" wrapText="1"/>
    </xf>
    <xf numFmtId="0" fontId="0" fillId="2" borderId="0" xfId="0" applyFont="1" applyFill="1" applyAlignment="1">
      <alignment vertical="center" wrapText="1"/>
    </xf>
    <xf numFmtId="0" fontId="3"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7" fontId="7" fillId="0" borderId="1" xfId="49" applyNumberFormat="1" applyFont="1" applyFill="1" applyBorder="1" applyAlignment="1">
      <alignment horizontal="left" vertical="center" wrapText="1"/>
    </xf>
    <xf numFmtId="177" fontId="7" fillId="0" borderId="1" xfId="49" applyNumberFormat="1" applyFont="1" applyFill="1" applyBorder="1" applyAlignment="1">
      <alignment horizontal="center" vertical="center" wrapText="1"/>
    </xf>
    <xf numFmtId="0" fontId="7" fillId="0" borderId="1" xfId="0" applyFont="1" applyFill="1" applyBorder="1" applyAlignment="1" applyProtection="1">
      <alignment horizontal="left"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49"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11" fillId="0" borderId="1" xfId="49" applyNumberFormat="1" applyFont="1" applyFill="1" applyBorder="1" applyAlignment="1">
      <alignment horizontal="center" vertical="center" wrapText="1"/>
    </xf>
    <xf numFmtId="0" fontId="0" fillId="0" borderId="1" xfId="0" applyFont="1" applyFill="1" applyBorder="1" applyAlignment="1">
      <alignment vertical="center" wrapText="1"/>
    </xf>
    <xf numFmtId="0" fontId="4" fillId="0" borderId="0" xfId="0" applyFont="1" applyFill="1" applyAlignment="1">
      <alignment horizontal="left" vertical="center" wrapText="1"/>
    </xf>
    <xf numFmtId="0" fontId="9" fillId="0" borderId="1" xfId="0" applyFont="1" applyFill="1" applyBorder="1" applyAlignment="1">
      <alignment horizontal="left" vertical="center"/>
    </xf>
    <xf numFmtId="0" fontId="7"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9" fillId="0" borderId="0" xfId="0" applyFont="1" applyFill="1" applyAlignment="1">
      <alignment vertical="center" wrapText="1"/>
    </xf>
    <xf numFmtId="0" fontId="7" fillId="2" borderId="1" xfId="0" applyFont="1" applyFill="1" applyBorder="1" applyAlignment="1">
      <alignment horizontal="center" vertical="center" wrapText="1"/>
    </xf>
    <xf numFmtId="177" fontId="7" fillId="0" borderId="1" xfId="49" applyNumberFormat="1" applyFont="1" applyFill="1" applyBorder="1" applyAlignment="1" applyProtection="1">
      <alignment horizontal="center" vertical="center" wrapText="1"/>
    </xf>
    <xf numFmtId="177" fontId="7" fillId="0" borderId="1" xfId="49" applyNumberFormat="1" applyFont="1" applyFill="1" applyBorder="1" applyAlignment="1" applyProtection="1">
      <alignment horizontal="left" vertical="center" wrapText="1"/>
    </xf>
    <xf numFmtId="0" fontId="7" fillId="2" borderId="1" xfId="49" applyNumberFormat="1" applyFont="1" applyFill="1" applyBorder="1" applyAlignment="1" applyProtection="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8" fontId="7" fillId="0" borderId="1" xfId="49"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4" fillId="2" borderId="0" xfId="0" applyFont="1" applyFill="1" applyAlignment="1">
      <alignment vertical="center" wrapText="1"/>
    </xf>
    <xf numFmtId="0" fontId="14" fillId="0" borderId="0" xfId="0" applyFont="1" applyFill="1" applyAlignment="1">
      <alignment vertical="center" wrapText="1"/>
    </xf>
    <xf numFmtId="0" fontId="12" fillId="0" borderId="1" xfId="0" applyNumberFormat="1" applyFont="1" applyFill="1" applyBorder="1" applyAlignment="1">
      <alignment horizontal="center" vertical="center" wrapText="1"/>
    </xf>
    <xf numFmtId="0" fontId="12" fillId="0" borderId="1" xfId="49"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9" fillId="0" borderId="0" xfId="0" applyFont="1" applyFill="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143"/>
  <sheetViews>
    <sheetView tabSelected="1" zoomScale="70" zoomScaleNormal="70" topLeftCell="Y1" workbookViewId="0">
      <selection activeCell="A1" sqref="A1:AN1"/>
    </sheetView>
  </sheetViews>
  <sheetFormatPr defaultColWidth="9" defaultRowHeight="13.5"/>
  <cols>
    <col min="1" max="1" width="7.45" style="10" customWidth="1"/>
    <col min="2" max="2" width="15.6333333333333" style="10" customWidth="1"/>
    <col min="3" max="3" width="9.63333333333333" style="10" customWidth="1"/>
    <col min="4" max="4" width="17.8833333333333" style="10" customWidth="1"/>
    <col min="5" max="6" width="13.1833333333333" style="10" customWidth="1"/>
    <col min="7" max="7" width="8.38333333333333" style="10" customWidth="1"/>
    <col min="8" max="9" width="12.6333333333333" style="10" customWidth="1"/>
    <col min="10" max="17" width="10.25" style="10" customWidth="1"/>
    <col min="18" max="18" width="11.75" style="10" customWidth="1"/>
    <col min="19" max="19" width="12.5" style="10" customWidth="1"/>
    <col min="20" max="24" width="14.7666666666667" style="10" customWidth="1"/>
    <col min="25" max="25" width="14" style="10" customWidth="1"/>
    <col min="26" max="26" width="11" style="10" customWidth="1"/>
    <col min="27" max="27" width="12.25" style="10" customWidth="1"/>
    <col min="28" max="30" width="9" style="10" customWidth="1"/>
    <col min="31" max="31" width="14.25" style="10" customWidth="1"/>
    <col min="32" max="34" width="9" style="10" customWidth="1"/>
    <col min="35" max="35" width="16.6333333333333" style="10" customWidth="1"/>
    <col min="36" max="37" width="9" style="10" customWidth="1"/>
    <col min="38" max="39" width="58.75" style="10" customWidth="1"/>
    <col min="40" max="40" width="24.1333333333333" style="10" customWidth="1"/>
    <col min="41" max="41" width="20.75" style="10" customWidth="1"/>
    <col min="42" max="42" width="9" style="10" customWidth="1"/>
    <col min="43" max="16384" width="9" style="10"/>
  </cols>
  <sheetData>
    <row r="1" ht="81.95" customHeight="1" spans="1:40">
      <c r="A1" s="11" t="s">
        <v>0</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41"/>
      <c r="AM1" s="41"/>
      <c r="AN1" s="11"/>
    </row>
    <row r="2" s="1" customFormat="1" ht="60" customHeight="1" spans="1:40">
      <c r="A2" s="12" t="s">
        <v>1</v>
      </c>
      <c r="B2" s="13" t="s">
        <v>2</v>
      </c>
      <c r="C2" s="13" t="s">
        <v>3</v>
      </c>
      <c r="D2" s="13" t="s">
        <v>4</v>
      </c>
      <c r="E2" s="13" t="s">
        <v>5</v>
      </c>
      <c r="F2" s="13" t="s">
        <v>6</v>
      </c>
      <c r="G2" s="13" t="s">
        <v>7</v>
      </c>
      <c r="H2" s="13" t="s">
        <v>8</v>
      </c>
      <c r="I2" s="13" t="s">
        <v>9</v>
      </c>
      <c r="J2" s="30" t="s">
        <v>10</v>
      </c>
      <c r="K2" s="30"/>
      <c r="L2" s="30"/>
      <c r="M2" s="30"/>
      <c r="N2" s="30"/>
      <c r="O2" s="30"/>
      <c r="P2" s="30"/>
      <c r="Q2" s="30"/>
      <c r="R2" s="30" t="s">
        <v>11</v>
      </c>
      <c r="S2" s="30" t="s">
        <v>12</v>
      </c>
      <c r="T2" s="13" t="s">
        <v>13</v>
      </c>
      <c r="U2" s="13" t="s">
        <v>14</v>
      </c>
      <c r="V2" s="13" t="s">
        <v>15</v>
      </c>
      <c r="W2" s="13" t="s">
        <v>16</v>
      </c>
      <c r="X2" s="13" t="s">
        <v>17</v>
      </c>
      <c r="Y2" s="13" t="s">
        <v>18</v>
      </c>
      <c r="Z2" s="13"/>
      <c r="AA2" s="13"/>
      <c r="AB2" s="13"/>
      <c r="AC2" s="13"/>
      <c r="AD2" s="13"/>
      <c r="AE2" s="13"/>
      <c r="AF2" s="13"/>
      <c r="AG2" s="13"/>
      <c r="AH2" s="13"/>
      <c r="AI2" s="13"/>
      <c r="AJ2" s="13"/>
      <c r="AK2" s="13"/>
      <c r="AL2" s="13" t="s">
        <v>19</v>
      </c>
      <c r="AM2" s="13" t="s">
        <v>20</v>
      </c>
      <c r="AN2" s="13" t="s">
        <v>21</v>
      </c>
    </row>
    <row r="3" s="1" customFormat="1" ht="18.75" spans="1:40">
      <c r="A3" s="12"/>
      <c r="B3" s="13"/>
      <c r="C3" s="13"/>
      <c r="D3" s="13"/>
      <c r="E3" s="13"/>
      <c r="F3" s="13"/>
      <c r="G3" s="13"/>
      <c r="H3" s="13"/>
      <c r="I3" s="13"/>
      <c r="J3" s="30" t="s">
        <v>22</v>
      </c>
      <c r="K3" s="30" t="s">
        <v>23</v>
      </c>
      <c r="L3" s="30" t="s">
        <v>24</v>
      </c>
      <c r="M3" s="30" t="s">
        <v>25</v>
      </c>
      <c r="N3" s="30" t="s">
        <v>26</v>
      </c>
      <c r="O3" s="30" t="s">
        <v>27</v>
      </c>
      <c r="P3" s="30" t="s">
        <v>28</v>
      </c>
      <c r="Q3" s="30" t="s">
        <v>29</v>
      </c>
      <c r="R3" s="30"/>
      <c r="S3" s="30"/>
      <c r="T3" s="13"/>
      <c r="U3" s="13"/>
      <c r="V3" s="13"/>
      <c r="W3" s="13"/>
      <c r="X3" s="13"/>
      <c r="Y3" s="13" t="s">
        <v>30</v>
      </c>
      <c r="Z3" s="13" t="s">
        <v>31</v>
      </c>
      <c r="AA3" s="13" t="s">
        <v>32</v>
      </c>
      <c r="AB3" s="13"/>
      <c r="AC3" s="13"/>
      <c r="AD3" s="13"/>
      <c r="AE3" s="13" t="s">
        <v>33</v>
      </c>
      <c r="AF3" s="13" t="s">
        <v>34</v>
      </c>
      <c r="AG3" s="13" t="s">
        <v>35</v>
      </c>
      <c r="AH3" s="13" t="s">
        <v>36</v>
      </c>
      <c r="AI3" s="13" t="s">
        <v>37</v>
      </c>
      <c r="AJ3" s="13" t="s">
        <v>38</v>
      </c>
      <c r="AK3" s="13" t="s">
        <v>39</v>
      </c>
      <c r="AL3" s="13"/>
      <c r="AM3" s="13"/>
      <c r="AN3" s="13"/>
    </row>
    <row r="4" s="1" customFormat="1" ht="93.75" spans="1:40">
      <c r="A4" s="12"/>
      <c r="B4" s="13"/>
      <c r="C4" s="13"/>
      <c r="D4" s="13"/>
      <c r="E4" s="13"/>
      <c r="F4" s="13"/>
      <c r="G4" s="13"/>
      <c r="H4" s="13"/>
      <c r="I4" s="13"/>
      <c r="J4" s="30"/>
      <c r="K4" s="30"/>
      <c r="L4" s="30"/>
      <c r="M4" s="30"/>
      <c r="N4" s="30"/>
      <c r="O4" s="30"/>
      <c r="P4" s="30"/>
      <c r="Q4" s="30"/>
      <c r="R4" s="30"/>
      <c r="S4" s="30"/>
      <c r="T4" s="13"/>
      <c r="U4" s="13"/>
      <c r="V4" s="13"/>
      <c r="W4" s="13"/>
      <c r="X4" s="13"/>
      <c r="Y4" s="13"/>
      <c r="Z4" s="13"/>
      <c r="AA4" s="13" t="s">
        <v>40</v>
      </c>
      <c r="AB4" s="13" t="s">
        <v>41</v>
      </c>
      <c r="AC4" s="13" t="s">
        <v>42</v>
      </c>
      <c r="AD4" s="13" t="s">
        <v>43</v>
      </c>
      <c r="AE4" s="13"/>
      <c r="AF4" s="13"/>
      <c r="AG4" s="13"/>
      <c r="AH4" s="13"/>
      <c r="AI4" s="13"/>
      <c r="AJ4" s="13"/>
      <c r="AK4" s="13"/>
      <c r="AL4" s="13"/>
      <c r="AM4" s="13"/>
      <c r="AN4" s="13"/>
    </row>
    <row r="5" ht="39.95" customHeight="1" spans="1:40">
      <c r="A5" s="12" t="s">
        <v>44</v>
      </c>
      <c r="B5" s="12"/>
      <c r="C5" s="12"/>
      <c r="D5" s="14"/>
      <c r="E5" s="12"/>
      <c r="F5" s="13"/>
      <c r="G5" s="13">
        <f>G6+G92+G131+G137+G141</f>
        <v>104</v>
      </c>
      <c r="H5" s="13">
        <f t="shared" ref="H5:Q5" si="0">H6+H92+H131+H137+H141</f>
        <v>91711.1</v>
      </c>
      <c r="I5" s="13"/>
      <c r="J5" s="13">
        <f t="shared" si="0"/>
        <v>67</v>
      </c>
      <c r="K5" s="13">
        <f t="shared" si="0"/>
        <v>2</v>
      </c>
      <c r="L5" s="13">
        <f t="shared" si="0"/>
        <v>33</v>
      </c>
      <c r="M5" s="13">
        <f t="shared" si="0"/>
        <v>0</v>
      </c>
      <c r="N5" s="13">
        <f t="shared" si="0"/>
        <v>2</v>
      </c>
      <c r="O5" s="13">
        <f t="shared" si="0"/>
        <v>0</v>
      </c>
      <c r="P5" s="13">
        <f t="shared" si="0"/>
        <v>0</v>
      </c>
      <c r="Q5" s="13">
        <f t="shared" si="0"/>
        <v>0</v>
      </c>
      <c r="R5" s="34"/>
      <c r="S5" s="34"/>
      <c r="T5" s="35"/>
      <c r="U5" s="35"/>
      <c r="V5" s="36"/>
      <c r="W5" s="36"/>
      <c r="X5" s="35"/>
      <c r="Y5" s="15">
        <f t="shared" ref="Y5:AK5" si="1">Y6+Y92+Y131+Y137+Y141</f>
        <v>91051.1</v>
      </c>
      <c r="Z5" s="15">
        <f t="shared" si="1"/>
        <v>37023.583</v>
      </c>
      <c r="AA5" s="15">
        <f t="shared" si="1"/>
        <v>32665.583</v>
      </c>
      <c r="AB5" s="15">
        <f t="shared" si="1"/>
        <v>1688</v>
      </c>
      <c r="AC5" s="15">
        <f t="shared" si="1"/>
        <v>2670</v>
      </c>
      <c r="AD5" s="15">
        <f t="shared" si="1"/>
        <v>0</v>
      </c>
      <c r="AE5" s="15">
        <f t="shared" si="1"/>
        <v>13584.047</v>
      </c>
      <c r="AF5" s="15">
        <f t="shared" si="1"/>
        <v>0</v>
      </c>
      <c r="AG5" s="15">
        <f t="shared" si="1"/>
        <v>10300</v>
      </c>
      <c r="AH5" s="15">
        <f t="shared" si="1"/>
        <v>0</v>
      </c>
      <c r="AI5" s="15">
        <f t="shared" si="1"/>
        <v>30143.47</v>
      </c>
      <c r="AJ5" s="15">
        <f t="shared" si="1"/>
        <v>0</v>
      </c>
      <c r="AK5" s="15">
        <f t="shared" si="1"/>
        <v>0</v>
      </c>
      <c r="AL5" s="42"/>
      <c r="AM5" s="42"/>
      <c r="AN5" s="35"/>
    </row>
    <row r="6" ht="39.95" customHeight="1" spans="1:40">
      <c r="A6" s="12" t="s">
        <v>45</v>
      </c>
      <c r="B6" s="12"/>
      <c r="C6" s="12"/>
      <c r="D6" s="14"/>
      <c r="E6" s="12"/>
      <c r="F6" s="13"/>
      <c r="G6" s="13">
        <f>G7+G56+G76+G82+G89</f>
        <v>67</v>
      </c>
      <c r="H6" s="13">
        <f t="shared" ref="H6:Q6" si="2">H7+H56+H76+H82+H89</f>
        <v>40667.66</v>
      </c>
      <c r="I6" s="13"/>
      <c r="J6" s="13">
        <f t="shared" si="2"/>
        <v>67</v>
      </c>
      <c r="K6" s="13">
        <f t="shared" si="2"/>
        <v>0</v>
      </c>
      <c r="L6" s="13">
        <f t="shared" si="2"/>
        <v>0</v>
      </c>
      <c r="M6" s="13">
        <f t="shared" si="2"/>
        <v>0</v>
      </c>
      <c r="N6" s="13">
        <f t="shared" si="2"/>
        <v>0</v>
      </c>
      <c r="O6" s="13">
        <f t="shared" si="2"/>
        <v>0</v>
      </c>
      <c r="P6" s="13">
        <f t="shared" si="2"/>
        <v>0</v>
      </c>
      <c r="Q6" s="13">
        <f t="shared" si="2"/>
        <v>0</v>
      </c>
      <c r="R6" s="34"/>
      <c r="S6" s="34"/>
      <c r="T6" s="35"/>
      <c r="U6" s="35"/>
      <c r="V6" s="36"/>
      <c r="W6" s="36"/>
      <c r="X6" s="35"/>
      <c r="Y6" s="15">
        <f t="shared" ref="Y6:AK6" si="3">Y7+Y89+Y56+Y82+Y76</f>
        <v>40007.66</v>
      </c>
      <c r="Z6" s="15">
        <f t="shared" si="3"/>
        <v>24344.253</v>
      </c>
      <c r="AA6" s="15">
        <f t="shared" si="3"/>
        <v>22394.253</v>
      </c>
      <c r="AB6" s="15">
        <f t="shared" si="3"/>
        <v>0</v>
      </c>
      <c r="AC6" s="15">
        <f t="shared" si="3"/>
        <v>1950</v>
      </c>
      <c r="AD6" s="15">
        <f t="shared" si="3"/>
        <v>0</v>
      </c>
      <c r="AE6" s="15">
        <f t="shared" si="3"/>
        <v>8129.407</v>
      </c>
      <c r="AF6" s="15">
        <f t="shared" si="3"/>
        <v>0</v>
      </c>
      <c r="AG6" s="15">
        <f t="shared" si="3"/>
        <v>0</v>
      </c>
      <c r="AH6" s="15">
        <f t="shared" si="3"/>
        <v>0</v>
      </c>
      <c r="AI6" s="15">
        <f t="shared" si="3"/>
        <v>7534</v>
      </c>
      <c r="AJ6" s="15">
        <f t="shared" si="3"/>
        <v>0</v>
      </c>
      <c r="AK6" s="15">
        <f t="shared" si="3"/>
        <v>0</v>
      </c>
      <c r="AL6" s="42"/>
      <c r="AM6" s="42"/>
      <c r="AN6" s="35"/>
    </row>
    <row r="7" ht="39.95" customHeight="1" spans="1:40">
      <c r="A7" s="12" t="s">
        <v>46</v>
      </c>
      <c r="B7" s="12"/>
      <c r="C7" s="12"/>
      <c r="D7" s="14"/>
      <c r="E7" s="12"/>
      <c r="F7" s="13"/>
      <c r="G7" s="15">
        <f>G8+G29+G42+G48</f>
        <v>39</v>
      </c>
      <c r="H7" s="15">
        <f>H8+H29+H42+H48</f>
        <v>25195.66</v>
      </c>
      <c r="I7" s="15"/>
      <c r="J7" s="15">
        <f t="shared" ref="I7:AK7" si="4">J8+J29+J42+J48</f>
        <v>39</v>
      </c>
      <c r="K7" s="15">
        <f t="shared" si="4"/>
        <v>0</v>
      </c>
      <c r="L7" s="15">
        <f t="shared" si="4"/>
        <v>0</v>
      </c>
      <c r="M7" s="15">
        <f t="shared" si="4"/>
        <v>0</v>
      </c>
      <c r="N7" s="15">
        <f t="shared" si="4"/>
        <v>0</v>
      </c>
      <c r="O7" s="15">
        <f t="shared" si="4"/>
        <v>0</v>
      </c>
      <c r="P7" s="15">
        <f t="shared" si="4"/>
        <v>0</v>
      </c>
      <c r="Q7" s="15">
        <f t="shared" si="4"/>
        <v>0</v>
      </c>
      <c r="R7" s="15"/>
      <c r="S7" s="15"/>
      <c r="T7" s="15"/>
      <c r="U7" s="15"/>
      <c r="V7" s="15"/>
      <c r="W7" s="15"/>
      <c r="X7" s="15"/>
      <c r="Y7" s="15">
        <f t="shared" si="4"/>
        <v>25195.66</v>
      </c>
      <c r="Z7" s="15">
        <f t="shared" si="4"/>
        <v>15073.253</v>
      </c>
      <c r="AA7" s="15">
        <f t="shared" si="4"/>
        <v>15073.253</v>
      </c>
      <c r="AB7" s="15">
        <f t="shared" si="4"/>
        <v>0</v>
      </c>
      <c r="AC7" s="15">
        <f t="shared" si="4"/>
        <v>0</v>
      </c>
      <c r="AD7" s="15">
        <f t="shared" si="4"/>
        <v>0</v>
      </c>
      <c r="AE7" s="15">
        <f t="shared" si="4"/>
        <v>5807.407</v>
      </c>
      <c r="AF7" s="15">
        <f t="shared" si="4"/>
        <v>0</v>
      </c>
      <c r="AG7" s="15">
        <f t="shared" si="4"/>
        <v>0</v>
      </c>
      <c r="AH7" s="15">
        <f t="shared" si="4"/>
        <v>0</v>
      </c>
      <c r="AI7" s="15">
        <f t="shared" si="4"/>
        <v>4315</v>
      </c>
      <c r="AJ7" s="15">
        <f t="shared" si="4"/>
        <v>0</v>
      </c>
      <c r="AK7" s="15">
        <f t="shared" si="4"/>
        <v>0</v>
      </c>
      <c r="AL7" s="42"/>
      <c r="AM7" s="42"/>
      <c r="AN7" s="35"/>
    </row>
    <row r="8" ht="39.95" customHeight="1" spans="1:40">
      <c r="A8" s="12" t="s">
        <v>47</v>
      </c>
      <c r="B8" s="12"/>
      <c r="C8" s="12"/>
      <c r="D8" s="14"/>
      <c r="E8" s="12"/>
      <c r="F8" s="13"/>
      <c r="G8" s="13">
        <f>G9+G21</f>
        <v>18</v>
      </c>
      <c r="H8" s="13">
        <f t="shared" ref="H8:Q8" si="5">H9+H21</f>
        <v>11247.18</v>
      </c>
      <c r="I8" s="13"/>
      <c r="J8" s="13">
        <f t="shared" si="5"/>
        <v>18</v>
      </c>
      <c r="K8" s="13">
        <f t="shared" si="5"/>
        <v>0</v>
      </c>
      <c r="L8" s="13">
        <f t="shared" si="5"/>
        <v>0</v>
      </c>
      <c r="M8" s="13">
        <f t="shared" si="5"/>
        <v>0</v>
      </c>
      <c r="N8" s="13">
        <f t="shared" si="5"/>
        <v>0</v>
      </c>
      <c r="O8" s="13">
        <f t="shared" si="5"/>
        <v>0</v>
      </c>
      <c r="P8" s="13">
        <f t="shared" si="5"/>
        <v>0</v>
      </c>
      <c r="Q8" s="13">
        <f t="shared" si="5"/>
        <v>0</v>
      </c>
      <c r="R8" s="34"/>
      <c r="S8" s="34"/>
      <c r="T8" s="35"/>
      <c r="U8" s="35"/>
      <c r="V8" s="36"/>
      <c r="W8" s="36"/>
      <c r="X8" s="35"/>
      <c r="Y8" s="15">
        <f>Y9+Y21</f>
        <v>11247.18</v>
      </c>
      <c r="Z8" s="15">
        <f t="shared" ref="Z8:AK8" si="6">Z9+Z21</f>
        <v>6792.18</v>
      </c>
      <c r="AA8" s="15">
        <f t="shared" si="6"/>
        <v>6792.18</v>
      </c>
      <c r="AB8" s="15">
        <f t="shared" si="6"/>
        <v>0</v>
      </c>
      <c r="AC8" s="15">
        <f t="shared" si="6"/>
        <v>0</v>
      </c>
      <c r="AD8" s="15">
        <f t="shared" si="6"/>
        <v>0</v>
      </c>
      <c r="AE8" s="15">
        <f t="shared" si="6"/>
        <v>140</v>
      </c>
      <c r="AF8" s="15">
        <f t="shared" si="6"/>
        <v>0</v>
      </c>
      <c r="AG8" s="15">
        <f t="shared" si="6"/>
        <v>0</v>
      </c>
      <c r="AH8" s="15">
        <f t="shared" si="6"/>
        <v>0</v>
      </c>
      <c r="AI8" s="15">
        <f t="shared" si="6"/>
        <v>4315</v>
      </c>
      <c r="AJ8" s="15">
        <f t="shared" si="6"/>
        <v>0</v>
      </c>
      <c r="AK8" s="15">
        <f t="shared" si="6"/>
        <v>0</v>
      </c>
      <c r="AL8" s="42"/>
      <c r="AM8" s="42"/>
      <c r="AN8" s="35"/>
    </row>
    <row r="9" ht="39.95" customHeight="1" spans="1:40">
      <c r="A9" s="12" t="s">
        <v>48</v>
      </c>
      <c r="B9" s="12"/>
      <c r="C9" s="12"/>
      <c r="D9" s="14"/>
      <c r="E9" s="12"/>
      <c r="F9" s="13"/>
      <c r="G9" s="13">
        <f>SUM(G10:G20)</f>
        <v>11</v>
      </c>
      <c r="H9" s="13">
        <f t="shared" ref="H9:Q9" si="7">SUM(H10:H20)</f>
        <v>4840.08</v>
      </c>
      <c r="I9" s="13"/>
      <c r="J9" s="13">
        <f t="shared" si="7"/>
        <v>11</v>
      </c>
      <c r="K9" s="13">
        <f t="shared" si="7"/>
        <v>0</v>
      </c>
      <c r="L9" s="13">
        <f t="shared" si="7"/>
        <v>0</v>
      </c>
      <c r="M9" s="13">
        <f t="shared" si="7"/>
        <v>0</v>
      </c>
      <c r="N9" s="13">
        <f t="shared" si="7"/>
        <v>0</v>
      </c>
      <c r="O9" s="13">
        <f t="shared" si="7"/>
        <v>0</v>
      </c>
      <c r="P9" s="13">
        <f t="shared" si="7"/>
        <v>0</v>
      </c>
      <c r="Q9" s="13">
        <f t="shared" si="7"/>
        <v>0</v>
      </c>
      <c r="R9" s="34"/>
      <c r="S9" s="34"/>
      <c r="T9" s="35"/>
      <c r="U9" s="35"/>
      <c r="V9" s="36"/>
      <c r="W9" s="36"/>
      <c r="X9" s="35"/>
      <c r="Y9" s="15">
        <f>SUM(Y10:Y20)</f>
        <v>4840.08</v>
      </c>
      <c r="Z9" s="15">
        <f t="shared" ref="Z9:AI9" si="8">SUM(Z10:Z20)</f>
        <v>4525.08</v>
      </c>
      <c r="AA9" s="15">
        <f t="shared" si="8"/>
        <v>4525.08</v>
      </c>
      <c r="AB9" s="15">
        <f t="shared" si="8"/>
        <v>0</v>
      </c>
      <c r="AC9" s="15">
        <f t="shared" si="8"/>
        <v>0</v>
      </c>
      <c r="AD9" s="15">
        <f t="shared" si="8"/>
        <v>0</v>
      </c>
      <c r="AE9" s="15">
        <f t="shared" si="8"/>
        <v>0</v>
      </c>
      <c r="AF9" s="15">
        <f t="shared" si="8"/>
        <v>0</v>
      </c>
      <c r="AG9" s="15">
        <f t="shared" si="8"/>
        <v>0</v>
      </c>
      <c r="AH9" s="15">
        <f t="shared" si="8"/>
        <v>0</v>
      </c>
      <c r="AI9" s="15">
        <f t="shared" si="8"/>
        <v>315</v>
      </c>
      <c r="AJ9" s="15">
        <f>SUM(AJ10:AJ26)</f>
        <v>0</v>
      </c>
      <c r="AK9" s="15">
        <f>SUM(AK10:AK26)</f>
        <v>0</v>
      </c>
      <c r="AL9" s="42"/>
      <c r="AM9" s="42"/>
      <c r="AN9" s="35"/>
    </row>
    <row r="10" s="2" customFormat="1" ht="137.1" customHeight="1" spans="1:40">
      <c r="A10" s="16">
        <v>1</v>
      </c>
      <c r="B10" s="16" t="s">
        <v>49</v>
      </c>
      <c r="C10" s="16" t="s">
        <v>50</v>
      </c>
      <c r="D10" s="17" t="s">
        <v>51</v>
      </c>
      <c r="E10" s="16" t="s">
        <v>52</v>
      </c>
      <c r="F10" s="16" t="s">
        <v>50</v>
      </c>
      <c r="G10" s="16">
        <v>1</v>
      </c>
      <c r="H10" s="16">
        <v>495.88</v>
      </c>
      <c r="I10" s="16">
        <v>1999</v>
      </c>
      <c r="J10" s="16">
        <v>1</v>
      </c>
      <c r="K10" s="16"/>
      <c r="L10" s="16"/>
      <c r="M10" s="16"/>
      <c r="N10" s="16"/>
      <c r="O10" s="16"/>
      <c r="P10" s="16"/>
      <c r="Q10" s="16"/>
      <c r="R10" s="32">
        <v>285</v>
      </c>
      <c r="S10" s="32">
        <v>1100</v>
      </c>
      <c r="T10" s="16" t="s">
        <v>53</v>
      </c>
      <c r="U10" s="16" t="s">
        <v>54</v>
      </c>
      <c r="V10" s="16" t="s">
        <v>55</v>
      </c>
      <c r="W10" s="16" t="s">
        <v>56</v>
      </c>
      <c r="X10" s="16" t="s">
        <v>57</v>
      </c>
      <c r="Y10" s="16">
        <f>Z10+AE10+AG10+AH10+AI10</f>
        <v>495.88</v>
      </c>
      <c r="Z10" s="16">
        <f>SUM(AA10:AC10)</f>
        <v>495.88</v>
      </c>
      <c r="AA10" s="16">
        <v>495.88</v>
      </c>
      <c r="AB10" s="16"/>
      <c r="AC10" s="16"/>
      <c r="AD10" s="16"/>
      <c r="AE10" s="16"/>
      <c r="AF10" s="16"/>
      <c r="AG10" s="16"/>
      <c r="AH10" s="16"/>
      <c r="AI10" s="16"/>
      <c r="AJ10" s="16"/>
      <c r="AK10" s="16"/>
      <c r="AL10" s="17" t="s">
        <v>58</v>
      </c>
      <c r="AM10" s="17" t="s">
        <v>59</v>
      </c>
      <c r="AN10" s="16"/>
    </row>
    <row r="11" s="2" customFormat="1" ht="135.95" customHeight="1" spans="1:40">
      <c r="A11" s="16">
        <v>2</v>
      </c>
      <c r="B11" s="16" t="s">
        <v>60</v>
      </c>
      <c r="C11" s="16" t="s">
        <v>50</v>
      </c>
      <c r="D11" s="17" t="s">
        <v>61</v>
      </c>
      <c r="E11" s="16" t="s">
        <v>52</v>
      </c>
      <c r="F11" s="16" t="s">
        <v>50</v>
      </c>
      <c r="G11" s="16">
        <v>1</v>
      </c>
      <c r="H11" s="16">
        <v>540.68</v>
      </c>
      <c r="I11" s="16">
        <v>2154</v>
      </c>
      <c r="J11" s="16">
        <v>1</v>
      </c>
      <c r="K11" s="16"/>
      <c r="L11" s="16"/>
      <c r="M11" s="16"/>
      <c r="N11" s="16"/>
      <c r="O11" s="16"/>
      <c r="P11" s="16"/>
      <c r="Q11" s="16"/>
      <c r="R11" s="16">
        <v>300</v>
      </c>
      <c r="S11" s="16">
        <v>1500</v>
      </c>
      <c r="T11" s="16" t="s">
        <v>53</v>
      </c>
      <c r="U11" s="16" t="s">
        <v>54</v>
      </c>
      <c r="V11" s="16" t="s">
        <v>55</v>
      </c>
      <c r="W11" s="16" t="s">
        <v>56</v>
      </c>
      <c r="X11" s="16" t="s">
        <v>57</v>
      </c>
      <c r="Y11" s="16">
        <f>Z11+AE11+AG11+AH11+AI11</f>
        <v>540.68</v>
      </c>
      <c r="Z11" s="16">
        <f>SUM(AA11:AC11)</f>
        <v>540.68</v>
      </c>
      <c r="AA11" s="16">
        <v>540.68</v>
      </c>
      <c r="AB11" s="16"/>
      <c r="AC11" s="16"/>
      <c r="AD11" s="16"/>
      <c r="AE11" s="16"/>
      <c r="AF11" s="16"/>
      <c r="AG11" s="16"/>
      <c r="AH11" s="16"/>
      <c r="AI11" s="16"/>
      <c r="AJ11" s="16"/>
      <c r="AK11" s="16"/>
      <c r="AL11" s="17" t="s">
        <v>62</v>
      </c>
      <c r="AM11" s="17" t="s">
        <v>63</v>
      </c>
      <c r="AN11" s="16"/>
    </row>
    <row r="12" s="2" customFormat="1" ht="135.95" customHeight="1" spans="1:40">
      <c r="A12" s="16">
        <v>3</v>
      </c>
      <c r="B12" s="16" t="s">
        <v>64</v>
      </c>
      <c r="C12" s="16" t="s">
        <v>50</v>
      </c>
      <c r="D12" s="17" t="s">
        <v>65</v>
      </c>
      <c r="E12" s="16" t="s">
        <v>52</v>
      </c>
      <c r="F12" s="16" t="s">
        <v>50</v>
      </c>
      <c r="G12" s="16">
        <v>1</v>
      </c>
      <c r="H12" s="16">
        <v>315</v>
      </c>
      <c r="I12" s="16">
        <v>1050</v>
      </c>
      <c r="J12" s="16">
        <v>1</v>
      </c>
      <c r="K12" s="16"/>
      <c r="L12" s="16"/>
      <c r="M12" s="16"/>
      <c r="N12" s="16"/>
      <c r="O12" s="16"/>
      <c r="P12" s="16"/>
      <c r="Q12" s="16"/>
      <c r="R12" s="16">
        <v>1520</v>
      </c>
      <c r="S12" s="16">
        <v>8600</v>
      </c>
      <c r="T12" s="16" t="s">
        <v>66</v>
      </c>
      <c r="U12" s="16" t="s">
        <v>67</v>
      </c>
      <c r="V12" s="16" t="s">
        <v>55</v>
      </c>
      <c r="W12" s="16" t="s">
        <v>56</v>
      </c>
      <c r="X12" s="16" t="s">
        <v>57</v>
      </c>
      <c r="Y12" s="16">
        <f>Z12+AE12+AF12+AG12+AH12+AI12+AK12</f>
        <v>315</v>
      </c>
      <c r="Z12" s="16">
        <f>SUM(AA12:AD12)</f>
        <v>0</v>
      </c>
      <c r="AA12" s="16"/>
      <c r="AB12" s="16"/>
      <c r="AC12" s="16"/>
      <c r="AD12" s="16"/>
      <c r="AE12" s="16"/>
      <c r="AF12" s="16"/>
      <c r="AG12" s="16"/>
      <c r="AH12" s="16"/>
      <c r="AI12" s="16">
        <v>315</v>
      </c>
      <c r="AJ12" s="16"/>
      <c r="AK12" s="16"/>
      <c r="AL12" s="17" t="s">
        <v>68</v>
      </c>
      <c r="AM12" s="17" t="s">
        <v>69</v>
      </c>
      <c r="AN12" s="16"/>
    </row>
    <row r="13" s="2" customFormat="1" ht="98.1" customHeight="1" spans="1:40">
      <c r="A13" s="16">
        <v>4</v>
      </c>
      <c r="B13" s="16" t="s">
        <v>70</v>
      </c>
      <c r="C13" s="16" t="s">
        <v>50</v>
      </c>
      <c r="D13" s="17" t="s">
        <v>71</v>
      </c>
      <c r="E13" s="16" t="s">
        <v>52</v>
      </c>
      <c r="F13" s="16" t="s">
        <v>50</v>
      </c>
      <c r="G13" s="16">
        <v>1</v>
      </c>
      <c r="H13" s="16">
        <v>84</v>
      </c>
      <c r="I13" s="16">
        <v>700</v>
      </c>
      <c r="J13" s="16">
        <v>1</v>
      </c>
      <c r="K13" s="16"/>
      <c r="L13" s="16"/>
      <c r="M13" s="16"/>
      <c r="N13" s="16"/>
      <c r="O13" s="16"/>
      <c r="P13" s="16"/>
      <c r="Q13" s="16"/>
      <c r="R13" s="16">
        <v>125</v>
      </c>
      <c r="S13" s="16">
        <v>600</v>
      </c>
      <c r="T13" s="16" t="s">
        <v>53</v>
      </c>
      <c r="U13" s="16" t="s">
        <v>54</v>
      </c>
      <c r="V13" s="16" t="s">
        <v>55</v>
      </c>
      <c r="W13" s="16" t="s">
        <v>56</v>
      </c>
      <c r="X13" s="16" t="s">
        <v>57</v>
      </c>
      <c r="Y13" s="16">
        <f>Z13+AE13+AF13+AG13+AH13+AI13+AK13</f>
        <v>84</v>
      </c>
      <c r="Z13" s="16">
        <f>SUM(AA13:AD13)</f>
        <v>84</v>
      </c>
      <c r="AA13" s="16">
        <v>84</v>
      </c>
      <c r="AB13" s="16"/>
      <c r="AC13" s="16"/>
      <c r="AD13" s="16"/>
      <c r="AE13" s="16"/>
      <c r="AF13" s="16"/>
      <c r="AG13" s="16"/>
      <c r="AH13" s="16"/>
      <c r="AI13" s="16"/>
      <c r="AJ13" s="16"/>
      <c r="AK13" s="16"/>
      <c r="AL13" s="17" t="s">
        <v>72</v>
      </c>
      <c r="AM13" s="17" t="s">
        <v>73</v>
      </c>
      <c r="AN13" s="16"/>
    </row>
    <row r="14" s="2" customFormat="1" ht="98.1" customHeight="1" spans="1:40">
      <c r="A14" s="16">
        <v>5</v>
      </c>
      <c r="B14" s="16" t="s">
        <v>74</v>
      </c>
      <c r="C14" s="16" t="s">
        <v>50</v>
      </c>
      <c r="D14" s="17" t="s">
        <v>75</v>
      </c>
      <c r="E14" s="16" t="s">
        <v>52</v>
      </c>
      <c r="F14" s="16" t="s">
        <v>50</v>
      </c>
      <c r="G14" s="16">
        <v>1</v>
      </c>
      <c r="H14" s="16">
        <v>307.92</v>
      </c>
      <c r="I14" s="16">
        <v>2566</v>
      </c>
      <c r="J14" s="16">
        <v>1</v>
      </c>
      <c r="K14" s="16"/>
      <c r="L14" s="16"/>
      <c r="M14" s="16"/>
      <c r="N14" s="16"/>
      <c r="O14" s="16"/>
      <c r="P14" s="16"/>
      <c r="Q14" s="16"/>
      <c r="R14" s="16">
        <v>299</v>
      </c>
      <c r="S14" s="16">
        <v>1325</v>
      </c>
      <c r="T14" s="16" t="s">
        <v>76</v>
      </c>
      <c r="U14" s="16" t="s">
        <v>77</v>
      </c>
      <c r="V14" s="16" t="s">
        <v>55</v>
      </c>
      <c r="W14" s="16" t="s">
        <v>56</v>
      </c>
      <c r="X14" s="16" t="s">
        <v>57</v>
      </c>
      <c r="Y14" s="16">
        <f>Z14+AE14+AF14+AG14+AH14+AI14+AK14</f>
        <v>307.92</v>
      </c>
      <c r="Z14" s="16">
        <f>SUM(AA14:AD14)</f>
        <v>307.92</v>
      </c>
      <c r="AA14" s="16">
        <v>307.92</v>
      </c>
      <c r="AB14" s="16"/>
      <c r="AC14" s="16"/>
      <c r="AD14" s="16"/>
      <c r="AE14" s="16"/>
      <c r="AF14" s="16"/>
      <c r="AG14" s="16"/>
      <c r="AH14" s="16"/>
      <c r="AI14" s="16"/>
      <c r="AJ14" s="16"/>
      <c r="AK14" s="16"/>
      <c r="AL14" s="17" t="s">
        <v>72</v>
      </c>
      <c r="AM14" s="17" t="s">
        <v>73</v>
      </c>
      <c r="AN14" s="16"/>
    </row>
    <row r="15" s="2" customFormat="1" ht="98.1" customHeight="1" spans="1:40">
      <c r="A15" s="16">
        <v>6</v>
      </c>
      <c r="B15" s="16" t="s">
        <v>78</v>
      </c>
      <c r="C15" s="16" t="s">
        <v>50</v>
      </c>
      <c r="D15" s="17" t="s">
        <v>79</v>
      </c>
      <c r="E15" s="16" t="s">
        <v>52</v>
      </c>
      <c r="F15" s="16" t="s">
        <v>50</v>
      </c>
      <c r="G15" s="16">
        <v>1</v>
      </c>
      <c r="H15" s="16">
        <v>52.74</v>
      </c>
      <c r="I15" s="16">
        <v>139.5</v>
      </c>
      <c r="J15" s="16">
        <v>1</v>
      </c>
      <c r="K15" s="16"/>
      <c r="L15" s="16"/>
      <c r="M15" s="16"/>
      <c r="N15" s="16"/>
      <c r="O15" s="16"/>
      <c r="P15" s="16"/>
      <c r="Q15" s="16"/>
      <c r="R15" s="16">
        <v>100</v>
      </c>
      <c r="S15" s="16">
        <v>430</v>
      </c>
      <c r="T15" s="16" t="s">
        <v>80</v>
      </c>
      <c r="U15" s="16" t="s">
        <v>81</v>
      </c>
      <c r="V15" s="16" t="s">
        <v>55</v>
      </c>
      <c r="W15" s="16" t="s">
        <v>56</v>
      </c>
      <c r="X15" s="16" t="s">
        <v>57</v>
      </c>
      <c r="Y15" s="16">
        <f>Z15+AE15+AF15+AG15+AH15+AI15+AK15</f>
        <v>52.74</v>
      </c>
      <c r="Z15" s="16">
        <f>SUM(AA15:AD15)</f>
        <v>52.74</v>
      </c>
      <c r="AA15" s="16">
        <v>52.74</v>
      </c>
      <c r="AB15" s="16"/>
      <c r="AC15" s="16"/>
      <c r="AD15" s="16"/>
      <c r="AE15" s="16"/>
      <c r="AF15" s="16"/>
      <c r="AG15" s="16"/>
      <c r="AH15" s="16"/>
      <c r="AI15" s="16"/>
      <c r="AJ15" s="16"/>
      <c r="AK15" s="16"/>
      <c r="AL15" s="17" t="s">
        <v>72</v>
      </c>
      <c r="AM15" s="17" t="s">
        <v>73</v>
      </c>
      <c r="AN15" s="16"/>
    </row>
    <row r="16" s="2" customFormat="1" ht="144" customHeight="1" spans="1:46">
      <c r="A16" s="16">
        <v>7</v>
      </c>
      <c r="B16" s="16" t="s">
        <v>82</v>
      </c>
      <c r="C16" s="16" t="s">
        <v>50</v>
      </c>
      <c r="D16" s="17" t="s">
        <v>83</v>
      </c>
      <c r="E16" s="16" t="s">
        <v>52</v>
      </c>
      <c r="F16" s="16" t="s">
        <v>50</v>
      </c>
      <c r="G16" s="16">
        <v>1</v>
      </c>
      <c r="H16" s="16">
        <v>1092.21</v>
      </c>
      <c r="I16" s="16">
        <v>7481</v>
      </c>
      <c r="J16" s="16">
        <v>1</v>
      </c>
      <c r="K16" s="16"/>
      <c r="L16" s="16"/>
      <c r="M16" s="16"/>
      <c r="N16" s="16"/>
      <c r="O16" s="16"/>
      <c r="P16" s="16"/>
      <c r="Q16" s="16"/>
      <c r="R16" s="16">
        <v>434</v>
      </c>
      <c r="S16" s="16">
        <v>2213</v>
      </c>
      <c r="T16" s="37" t="s">
        <v>84</v>
      </c>
      <c r="U16" s="16" t="s">
        <v>85</v>
      </c>
      <c r="V16" s="16" t="s">
        <v>55</v>
      </c>
      <c r="W16" s="16" t="s">
        <v>56</v>
      </c>
      <c r="X16" s="16" t="s">
        <v>57</v>
      </c>
      <c r="Y16" s="16">
        <v>1092.21</v>
      </c>
      <c r="Z16" s="16">
        <f>AA16</f>
        <v>1092.21</v>
      </c>
      <c r="AA16" s="16">
        <v>1092.21</v>
      </c>
      <c r="AB16" s="16"/>
      <c r="AC16" s="16"/>
      <c r="AD16" s="16"/>
      <c r="AE16" s="16"/>
      <c r="AF16" s="16"/>
      <c r="AG16" s="16"/>
      <c r="AH16" s="16"/>
      <c r="AI16" s="16"/>
      <c r="AJ16" s="16"/>
      <c r="AK16" s="16"/>
      <c r="AL16" s="17" t="s">
        <v>86</v>
      </c>
      <c r="AM16" s="17" t="s">
        <v>63</v>
      </c>
      <c r="AN16" s="16" t="s">
        <v>87</v>
      </c>
      <c r="AO16" s="43"/>
      <c r="AP16" s="2" t="str">
        <f>VLOOKUP(D16,Sheet1!$D:$D,1,)</f>
        <v>阿图什市格达良乡节水灌溉工程（提坚村片区）</v>
      </c>
      <c r="AQ16" s="44"/>
      <c r="AR16" s="44"/>
      <c r="AS16" s="44"/>
      <c r="AT16" s="44"/>
    </row>
    <row r="17" s="2" customFormat="1" ht="131" customHeight="1" spans="1:46">
      <c r="A17" s="16">
        <v>8</v>
      </c>
      <c r="B17" s="16" t="s">
        <v>88</v>
      </c>
      <c r="C17" s="16" t="s">
        <v>50</v>
      </c>
      <c r="D17" s="17" t="s">
        <v>89</v>
      </c>
      <c r="E17" s="16" t="s">
        <v>52</v>
      </c>
      <c r="F17" s="16" t="s">
        <v>50</v>
      </c>
      <c r="G17" s="16">
        <v>1</v>
      </c>
      <c r="H17" s="16">
        <v>1158.42</v>
      </c>
      <c r="I17" s="16">
        <v>7654</v>
      </c>
      <c r="J17" s="16">
        <v>1</v>
      </c>
      <c r="K17" s="16"/>
      <c r="L17" s="16"/>
      <c r="M17" s="16"/>
      <c r="N17" s="16"/>
      <c r="O17" s="16"/>
      <c r="P17" s="16"/>
      <c r="Q17" s="16"/>
      <c r="R17" s="16">
        <v>381</v>
      </c>
      <c r="S17" s="16">
        <v>1943</v>
      </c>
      <c r="T17" s="37" t="s">
        <v>84</v>
      </c>
      <c r="U17" s="16" t="s">
        <v>85</v>
      </c>
      <c r="V17" s="16" t="s">
        <v>55</v>
      </c>
      <c r="W17" s="16" t="s">
        <v>56</v>
      </c>
      <c r="X17" s="16" t="s">
        <v>57</v>
      </c>
      <c r="Y17" s="16">
        <f>H17</f>
        <v>1158.42</v>
      </c>
      <c r="Z17" s="16">
        <v>1158.42</v>
      </c>
      <c r="AA17" s="16">
        <v>1158.42</v>
      </c>
      <c r="AB17" s="16"/>
      <c r="AC17" s="16"/>
      <c r="AD17" s="16"/>
      <c r="AE17" s="16"/>
      <c r="AF17" s="16"/>
      <c r="AG17" s="16"/>
      <c r="AH17" s="16"/>
      <c r="AI17" s="16"/>
      <c r="AJ17" s="16"/>
      <c r="AK17" s="16"/>
      <c r="AL17" s="17" t="s">
        <v>86</v>
      </c>
      <c r="AM17" s="17" t="s">
        <v>63</v>
      </c>
      <c r="AN17" s="16" t="s">
        <v>87</v>
      </c>
      <c r="AO17" s="43"/>
      <c r="AP17" s="2" t="str">
        <f>VLOOKUP(D17,Sheet1!$D:$D,1,)</f>
        <v>阿图什市格达良乡节水灌溉工程（库都克村片区）</v>
      </c>
      <c r="AQ17" s="44"/>
      <c r="AR17" s="44"/>
      <c r="AS17" s="44"/>
      <c r="AT17" s="44"/>
    </row>
    <row r="18" s="2" customFormat="1" ht="136" customHeight="1" spans="1:46">
      <c r="A18" s="16">
        <v>9</v>
      </c>
      <c r="B18" s="16" t="s">
        <v>90</v>
      </c>
      <c r="C18" s="16" t="s">
        <v>50</v>
      </c>
      <c r="D18" s="17" t="s">
        <v>91</v>
      </c>
      <c r="E18" s="16" t="s">
        <v>52</v>
      </c>
      <c r="F18" s="16" t="s">
        <v>50</v>
      </c>
      <c r="G18" s="16">
        <v>1</v>
      </c>
      <c r="H18" s="16">
        <v>513.95</v>
      </c>
      <c r="I18" s="16">
        <v>3159</v>
      </c>
      <c r="J18" s="16">
        <v>1</v>
      </c>
      <c r="K18" s="16"/>
      <c r="L18" s="16"/>
      <c r="M18" s="16"/>
      <c r="N18" s="16"/>
      <c r="O18" s="16"/>
      <c r="P18" s="16"/>
      <c r="Q18" s="16"/>
      <c r="R18" s="16">
        <v>933</v>
      </c>
      <c r="S18" s="16">
        <v>4758</v>
      </c>
      <c r="T18" s="37" t="s">
        <v>84</v>
      </c>
      <c r="U18" s="16" t="s">
        <v>85</v>
      </c>
      <c r="V18" s="16" t="s">
        <v>55</v>
      </c>
      <c r="W18" s="16" t="s">
        <v>56</v>
      </c>
      <c r="X18" s="16" t="s">
        <v>57</v>
      </c>
      <c r="Y18" s="16">
        <f>H18</f>
        <v>513.95</v>
      </c>
      <c r="Z18" s="16">
        <v>513.95</v>
      </c>
      <c r="AA18" s="16">
        <v>513.95</v>
      </c>
      <c r="AB18" s="16"/>
      <c r="AC18" s="16"/>
      <c r="AD18" s="16"/>
      <c r="AE18" s="16"/>
      <c r="AF18" s="16"/>
      <c r="AG18" s="16"/>
      <c r="AH18" s="16"/>
      <c r="AI18" s="16"/>
      <c r="AJ18" s="16"/>
      <c r="AK18" s="16"/>
      <c r="AL18" s="17" t="s">
        <v>86</v>
      </c>
      <c r="AM18" s="17" t="s">
        <v>63</v>
      </c>
      <c r="AN18" s="16" t="s">
        <v>87</v>
      </c>
      <c r="AO18" s="43"/>
      <c r="AP18" s="2" t="str">
        <f>VLOOKUP(D18,Sheet1!$D:$D,1,)</f>
        <v>阿图什市格达良乡节水灌溉工程（库尔干村片区）</v>
      </c>
      <c r="AQ18" s="44"/>
      <c r="AR18" s="44"/>
      <c r="AS18" s="44"/>
      <c r="AT18" s="44"/>
    </row>
    <row r="19" s="2" customFormat="1" ht="188" customHeight="1" spans="1:41">
      <c r="A19" s="16">
        <v>10</v>
      </c>
      <c r="B19" s="16" t="s">
        <v>92</v>
      </c>
      <c r="C19" s="16" t="s">
        <v>50</v>
      </c>
      <c r="D19" s="17" t="s">
        <v>93</v>
      </c>
      <c r="E19" s="16" t="s">
        <v>52</v>
      </c>
      <c r="F19" s="16" t="s">
        <v>50</v>
      </c>
      <c r="G19" s="16">
        <v>1</v>
      </c>
      <c r="H19" s="16">
        <v>94</v>
      </c>
      <c r="I19" s="16">
        <v>260</v>
      </c>
      <c r="J19" s="16">
        <v>1</v>
      </c>
      <c r="K19" s="16"/>
      <c r="L19" s="16"/>
      <c r="M19" s="16"/>
      <c r="N19" s="16"/>
      <c r="O19" s="16"/>
      <c r="P19" s="16"/>
      <c r="Q19" s="16"/>
      <c r="R19" s="16">
        <v>105</v>
      </c>
      <c r="S19" s="16">
        <v>356</v>
      </c>
      <c r="T19" s="16" t="s">
        <v>80</v>
      </c>
      <c r="U19" s="16" t="s">
        <v>81</v>
      </c>
      <c r="V19" s="16" t="s">
        <v>55</v>
      </c>
      <c r="W19" s="16" t="s">
        <v>56</v>
      </c>
      <c r="X19" s="16" t="s">
        <v>57</v>
      </c>
      <c r="Y19" s="16">
        <v>94</v>
      </c>
      <c r="Z19" s="16">
        <v>94</v>
      </c>
      <c r="AA19" s="16">
        <v>94</v>
      </c>
      <c r="AB19" s="16"/>
      <c r="AC19" s="16"/>
      <c r="AD19" s="16"/>
      <c r="AE19" s="16"/>
      <c r="AF19" s="16"/>
      <c r="AG19" s="16"/>
      <c r="AH19" s="16"/>
      <c r="AI19" s="16"/>
      <c r="AJ19" s="16"/>
      <c r="AK19" s="16"/>
      <c r="AL19" s="17" t="s">
        <v>94</v>
      </c>
      <c r="AM19" s="17" t="s">
        <v>95</v>
      </c>
      <c r="AN19" s="16"/>
      <c r="AO19" s="44"/>
    </row>
    <row r="20" s="3" customFormat="1" ht="110" customHeight="1" spans="1:40">
      <c r="A20" s="16">
        <v>11</v>
      </c>
      <c r="B20" s="16" t="s">
        <v>96</v>
      </c>
      <c r="C20" s="16" t="s">
        <v>50</v>
      </c>
      <c r="D20" s="17" t="s">
        <v>97</v>
      </c>
      <c r="E20" s="16" t="s">
        <v>52</v>
      </c>
      <c r="F20" s="16" t="s">
        <v>50</v>
      </c>
      <c r="G20" s="16">
        <v>1</v>
      </c>
      <c r="H20" s="16">
        <v>185.28</v>
      </c>
      <c r="I20" s="31">
        <v>1544</v>
      </c>
      <c r="J20" s="16">
        <v>1</v>
      </c>
      <c r="K20" s="16"/>
      <c r="L20" s="16"/>
      <c r="M20" s="16"/>
      <c r="N20" s="16"/>
      <c r="O20" s="16"/>
      <c r="P20" s="16"/>
      <c r="Q20" s="16"/>
      <c r="R20" s="16">
        <v>370</v>
      </c>
      <c r="S20" s="16">
        <v>1200</v>
      </c>
      <c r="T20" s="16" t="s">
        <v>98</v>
      </c>
      <c r="U20" s="16" t="s">
        <v>99</v>
      </c>
      <c r="V20" s="16" t="s">
        <v>55</v>
      </c>
      <c r="W20" s="16" t="s">
        <v>56</v>
      </c>
      <c r="X20" s="16" t="s">
        <v>57</v>
      </c>
      <c r="Y20" s="16">
        <f>Z20+AE20+AF20+AG20+AH20+AI20+AK20</f>
        <v>185.28</v>
      </c>
      <c r="Z20" s="16">
        <f>SUM(AA20:AD20)</f>
        <v>185.28</v>
      </c>
      <c r="AA20" s="16">
        <v>185.28</v>
      </c>
      <c r="AB20" s="16"/>
      <c r="AC20" s="16"/>
      <c r="AD20" s="16"/>
      <c r="AE20" s="16"/>
      <c r="AF20" s="16"/>
      <c r="AG20" s="16"/>
      <c r="AH20" s="16"/>
      <c r="AI20" s="16"/>
      <c r="AJ20" s="16"/>
      <c r="AK20" s="16"/>
      <c r="AL20" s="17" t="s">
        <v>72</v>
      </c>
      <c r="AM20" s="17" t="s">
        <v>73</v>
      </c>
      <c r="AN20" s="16"/>
    </row>
    <row r="21" s="3" customFormat="1" ht="39.95" customHeight="1" spans="1:40">
      <c r="A21" s="15" t="s">
        <v>100</v>
      </c>
      <c r="B21" s="15"/>
      <c r="C21" s="15"/>
      <c r="D21" s="18"/>
      <c r="E21" s="15"/>
      <c r="F21" s="15"/>
      <c r="G21" s="16">
        <f>SUM(G22:G28)</f>
        <v>7</v>
      </c>
      <c r="H21" s="16">
        <f t="shared" ref="H21:R21" si="9">SUM(H22:H28)</f>
        <v>6407.1</v>
      </c>
      <c r="I21" s="16">
        <f t="shared" si="9"/>
        <v>1229734.5</v>
      </c>
      <c r="J21" s="16">
        <f t="shared" si="9"/>
        <v>7</v>
      </c>
      <c r="K21" s="16">
        <f t="shared" si="9"/>
        <v>0</v>
      </c>
      <c r="L21" s="16">
        <f t="shared" si="9"/>
        <v>0</v>
      </c>
      <c r="M21" s="16">
        <f t="shared" si="9"/>
        <v>0</v>
      </c>
      <c r="N21" s="16">
        <f t="shared" si="9"/>
        <v>0</v>
      </c>
      <c r="O21" s="16">
        <f t="shared" si="9"/>
        <v>0</v>
      </c>
      <c r="P21" s="16">
        <f t="shared" si="9"/>
        <v>0</v>
      </c>
      <c r="Q21" s="16">
        <f t="shared" si="9"/>
        <v>0</v>
      </c>
      <c r="R21" s="16">
        <f t="shared" si="9"/>
        <v>2072</v>
      </c>
      <c r="S21" s="16">
        <f t="shared" ref="I21:AI21" si="10">SUM(S22:S28)</f>
        <v>7257</v>
      </c>
      <c r="T21" s="16">
        <f t="shared" si="10"/>
        <v>0</v>
      </c>
      <c r="U21" s="16">
        <f t="shared" si="10"/>
        <v>0</v>
      </c>
      <c r="V21" s="16">
        <f t="shared" si="10"/>
        <v>0</v>
      </c>
      <c r="W21" s="16">
        <f t="shared" si="10"/>
        <v>0</v>
      </c>
      <c r="X21" s="16">
        <f t="shared" si="10"/>
        <v>0</v>
      </c>
      <c r="Y21" s="16">
        <f t="shared" si="10"/>
        <v>6407.1</v>
      </c>
      <c r="Z21" s="16">
        <f t="shared" si="10"/>
        <v>2267.1</v>
      </c>
      <c r="AA21" s="16">
        <f t="shared" si="10"/>
        <v>2267.1</v>
      </c>
      <c r="AB21" s="16">
        <f t="shared" si="10"/>
        <v>0</v>
      </c>
      <c r="AC21" s="16">
        <f t="shared" si="10"/>
        <v>0</v>
      </c>
      <c r="AD21" s="16">
        <f t="shared" si="10"/>
        <v>0</v>
      </c>
      <c r="AE21" s="16">
        <f t="shared" si="10"/>
        <v>140</v>
      </c>
      <c r="AF21" s="16">
        <f t="shared" si="10"/>
        <v>0</v>
      </c>
      <c r="AG21" s="16">
        <f t="shared" si="10"/>
        <v>0</v>
      </c>
      <c r="AH21" s="16">
        <f t="shared" si="10"/>
        <v>0</v>
      </c>
      <c r="AI21" s="16">
        <f t="shared" si="10"/>
        <v>4000</v>
      </c>
      <c r="AJ21" s="16">
        <f>SUM(AJ22:AJ26)</f>
        <v>0</v>
      </c>
      <c r="AK21" s="16">
        <f>SUM(AK22:AK26)</f>
        <v>0</v>
      </c>
      <c r="AL21" s="17"/>
      <c r="AM21" s="17"/>
      <c r="AN21" s="16"/>
    </row>
    <row r="22" s="2" customFormat="1" ht="117" customHeight="1" spans="1:40">
      <c r="A22" s="16">
        <v>12</v>
      </c>
      <c r="B22" s="16" t="s">
        <v>101</v>
      </c>
      <c r="C22" s="16" t="s">
        <v>50</v>
      </c>
      <c r="D22" s="17" t="s">
        <v>102</v>
      </c>
      <c r="E22" s="16" t="s">
        <v>52</v>
      </c>
      <c r="F22" s="16" t="s">
        <v>103</v>
      </c>
      <c r="G22" s="16">
        <v>1</v>
      </c>
      <c r="H22" s="16">
        <v>2000</v>
      </c>
      <c r="I22" s="16">
        <v>1145700</v>
      </c>
      <c r="J22" s="16">
        <v>1</v>
      </c>
      <c r="K22" s="16"/>
      <c r="L22" s="16"/>
      <c r="M22" s="16"/>
      <c r="N22" s="16"/>
      <c r="O22" s="16"/>
      <c r="P22" s="16"/>
      <c r="Q22" s="16"/>
      <c r="R22" s="16">
        <v>200</v>
      </c>
      <c r="S22" s="16">
        <v>200</v>
      </c>
      <c r="T22" s="16" t="s">
        <v>104</v>
      </c>
      <c r="U22" s="16" t="s">
        <v>105</v>
      </c>
      <c r="V22" s="16" t="s">
        <v>104</v>
      </c>
      <c r="W22" s="16" t="s">
        <v>106</v>
      </c>
      <c r="X22" s="16" t="s">
        <v>57</v>
      </c>
      <c r="Y22" s="16">
        <f t="shared" ref="Y22:Y28" si="11">Z22+AE22+AF22+AG22+AH22+AI22+AK22</f>
        <v>2000</v>
      </c>
      <c r="Z22" s="16">
        <f t="shared" ref="Z22:Z28" si="12">SUM(AA22:AD22)</f>
        <v>2000</v>
      </c>
      <c r="AA22" s="16">
        <v>2000</v>
      </c>
      <c r="AB22" s="16"/>
      <c r="AC22" s="16"/>
      <c r="AD22" s="16"/>
      <c r="AE22" s="16"/>
      <c r="AF22" s="16"/>
      <c r="AG22" s="16"/>
      <c r="AH22" s="16"/>
      <c r="AI22" s="16"/>
      <c r="AJ22" s="16"/>
      <c r="AK22" s="16"/>
      <c r="AL22" s="17" t="s">
        <v>107</v>
      </c>
      <c r="AM22" s="17" t="s">
        <v>108</v>
      </c>
      <c r="AN22" s="16"/>
    </row>
    <row r="23" s="2" customFormat="1" ht="144" customHeight="1" spans="1:40">
      <c r="A23" s="16">
        <v>13</v>
      </c>
      <c r="B23" s="16" t="s">
        <v>109</v>
      </c>
      <c r="C23" s="16" t="s">
        <v>50</v>
      </c>
      <c r="D23" s="17" t="s">
        <v>110</v>
      </c>
      <c r="E23" s="16" t="s">
        <v>52</v>
      </c>
      <c r="F23" s="16" t="s">
        <v>50</v>
      </c>
      <c r="G23" s="16">
        <v>1</v>
      </c>
      <c r="H23" s="16">
        <v>4000</v>
      </c>
      <c r="I23" s="31">
        <v>82000</v>
      </c>
      <c r="J23" s="16">
        <v>1</v>
      </c>
      <c r="K23" s="16"/>
      <c r="L23" s="16"/>
      <c r="M23" s="16"/>
      <c r="N23" s="16"/>
      <c r="O23" s="16"/>
      <c r="P23" s="16"/>
      <c r="Q23" s="16"/>
      <c r="R23" s="16">
        <v>100</v>
      </c>
      <c r="S23" s="16">
        <v>400</v>
      </c>
      <c r="T23" s="16" t="s">
        <v>104</v>
      </c>
      <c r="U23" s="16" t="s">
        <v>105</v>
      </c>
      <c r="V23" s="16" t="s">
        <v>104</v>
      </c>
      <c r="W23" s="16" t="s">
        <v>106</v>
      </c>
      <c r="X23" s="16" t="s">
        <v>57</v>
      </c>
      <c r="Y23" s="16">
        <f t="shared" si="11"/>
        <v>4000</v>
      </c>
      <c r="Z23" s="16">
        <f t="shared" si="12"/>
        <v>0</v>
      </c>
      <c r="AA23" s="16"/>
      <c r="AB23" s="16"/>
      <c r="AC23" s="16"/>
      <c r="AD23" s="16"/>
      <c r="AE23" s="16"/>
      <c r="AF23" s="16"/>
      <c r="AG23" s="16"/>
      <c r="AH23" s="16"/>
      <c r="AI23" s="16">
        <v>4000</v>
      </c>
      <c r="AJ23" s="16"/>
      <c r="AK23" s="16"/>
      <c r="AL23" s="17" t="s">
        <v>111</v>
      </c>
      <c r="AM23" s="17" t="s">
        <v>112</v>
      </c>
      <c r="AN23" s="16"/>
    </row>
    <row r="24" s="4" customFormat="1" ht="144" customHeight="1" spans="1:40">
      <c r="A24" s="16">
        <v>14</v>
      </c>
      <c r="B24" s="16" t="s">
        <v>113</v>
      </c>
      <c r="C24" s="16" t="s">
        <v>50</v>
      </c>
      <c r="D24" s="17" t="s">
        <v>114</v>
      </c>
      <c r="E24" s="16" t="s">
        <v>115</v>
      </c>
      <c r="F24" s="16" t="s">
        <v>50</v>
      </c>
      <c r="G24" s="16">
        <v>1</v>
      </c>
      <c r="H24" s="16">
        <v>190</v>
      </c>
      <c r="I24" s="16">
        <v>1</v>
      </c>
      <c r="J24" s="16">
        <v>1</v>
      </c>
      <c r="K24" s="16"/>
      <c r="L24" s="16"/>
      <c r="M24" s="16"/>
      <c r="N24" s="16"/>
      <c r="O24" s="16"/>
      <c r="P24" s="16"/>
      <c r="Q24" s="16"/>
      <c r="R24" s="16">
        <v>984</v>
      </c>
      <c r="S24" s="16">
        <v>4047</v>
      </c>
      <c r="T24" s="16" t="s">
        <v>80</v>
      </c>
      <c r="U24" s="16" t="s">
        <v>81</v>
      </c>
      <c r="V24" s="16" t="s">
        <v>55</v>
      </c>
      <c r="W24" s="25" t="s">
        <v>56</v>
      </c>
      <c r="X24" s="25" t="s">
        <v>57</v>
      </c>
      <c r="Y24" s="16">
        <f t="shared" si="11"/>
        <v>190</v>
      </c>
      <c r="Z24" s="16">
        <f t="shared" si="12"/>
        <v>190</v>
      </c>
      <c r="AA24" s="16">
        <v>190</v>
      </c>
      <c r="AB24" s="16"/>
      <c r="AC24" s="16"/>
      <c r="AD24" s="16"/>
      <c r="AE24" s="16"/>
      <c r="AF24" s="16"/>
      <c r="AG24" s="16"/>
      <c r="AH24" s="16"/>
      <c r="AI24" s="16"/>
      <c r="AJ24" s="16"/>
      <c r="AK24" s="16"/>
      <c r="AL24" s="17" t="s">
        <v>116</v>
      </c>
      <c r="AM24" s="17" t="s">
        <v>112</v>
      </c>
      <c r="AN24" s="16"/>
    </row>
    <row r="25" s="2" customFormat="1" ht="132" customHeight="1" spans="1:40">
      <c r="A25" s="16">
        <v>15</v>
      </c>
      <c r="B25" s="16" t="s">
        <v>117</v>
      </c>
      <c r="C25" s="16" t="s">
        <v>50</v>
      </c>
      <c r="D25" s="17" t="s">
        <v>118</v>
      </c>
      <c r="E25" s="16" t="s">
        <v>52</v>
      </c>
      <c r="F25" s="16" t="s">
        <v>50</v>
      </c>
      <c r="G25" s="16">
        <v>1</v>
      </c>
      <c r="H25" s="16">
        <v>70</v>
      </c>
      <c r="I25" s="16">
        <v>1</v>
      </c>
      <c r="J25" s="16">
        <v>1</v>
      </c>
      <c r="K25" s="16"/>
      <c r="L25" s="16"/>
      <c r="M25" s="16"/>
      <c r="N25" s="16"/>
      <c r="O25" s="16"/>
      <c r="P25" s="16"/>
      <c r="Q25" s="16"/>
      <c r="R25" s="16">
        <v>138</v>
      </c>
      <c r="S25" s="16">
        <v>610</v>
      </c>
      <c r="T25" s="16" t="s">
        <v>98</v>
      </c>
      <c r="U25" s="16" t="s">
        <v>99</v>
      </c>
      <c r="V25" s="16" t="s">
        <v>55</v>
      </c>
      <c r="W25" s="25" t="s">
        <v>56</v>
      </c>
      <c r="X25" s="25" t="s">
        <v>57</v>
      </c>
      <c r="Y25" s="16">
        <f t="shared" si="11"/>
        <v>70</v>
      </c>
      <c r="Z25" s="16">
        <f t="shared" si="12"/>
        <v>0</v>
      </c>
      <c r="AA25" s="16"/>
      <c r="AB25" s="16"/>
      <c r="AC25" s="16"/>
      <c r="AD25" s="16"/>
      <c r="AE25" s="16">
        <v>70</v>
      </c>
      <c r="AF25" s="16"/>
      <c r="AG25" s="16"/>
      <c r="AH25" s="16"/>
      <c r="AI25" s="16"/>
      <c r="AJ25" s="16"/>
      <c r="AK25" s="16"/>
      <c r="AL25" s="17" t="s">
        <v>119</v>
      </c>
      <c r="AM25" s="17" t="s">
        <v>120</v>
      </c>
      <c r="AN25" s="16"/>
    </row>
    <row r="26" s="2" customFormat="1" ht="103" customHeight="1" spans="1:40">
      <c r="A26" s="16">
        <v>16</v>
      </c>
      <c r="B26" s="16" t="s">
        <v>121</v>
      </c>
      <c r="C26" s="16" t="s">
        <v>50</v>
      </c>
      <c r="D26" s="17" t="s">
        <v>122</v>
      </c>
      <c r="E26" s="16" t="s">
        <v>52</v>
      </c>
      <c r="F26" s="16" t="s">
        <v>50</v>
      </c>
      <c r="G26" s="16">
        <v>1</v>
      </c>
      <c r="H26" s="16">
        <v>70</v>
      </c>
      <c r="I26" s="16">
        <v>2000</v>
      </c>
      <c r="J26" s="16">
        <v>1</v>
      </c>
      <c r="K26" s="16"/>
      <c r="L26" s="16"/>
      <c r="M26" s="16"/>
      <c r="N26" s="16"/>
      <c r="O26" s="16"/>
      <c r="P26" s="16"/>
      <c r="Q26" s="16"/>
      <c r="R26" s="16">
        <v>350</v>
      </c>
      <c r="S26" s="16">
        <v>1400</v>
      </c>
      <c r="T26" s="16" t="s">
        <v>98</v>
      </c>
      <c r="U26" s="16" t="s">
        <v>99</v>
      </c>
      <c r="V26" s="16" t="s">
        <v>55</v>
      </c>
      <c r="W26" s="25" t="s">
        <v>56</v>
      </c>
      <c r="X26" s="25" t="s">
        <v>57</v>
      </c>
      <c r="Y26" s="16">
        <f t="shared" si="11"/>
        <v>70</v>
      </c>
      <c r="Z26" s="16">
        <f t="shared" si="12"/>
        <v>0</v>
      </c>
      <c r="AA26" s="16"/>
      <c r="AB26" s="16"/>
      <c r="AC26" s="16"/>
      <c r="AD26" s="16"/>
      <c r="AE26" s="16">
        <v>70</v>
      </c>
      <c r="AF26" s="16"/>
      <c r="AG26" s="16"/>
      <c r="AH26" s="16"/>
      <c r="AI26" s="16"/>
      <c r="AJ26" s="16"/>
      <c r="AK26" s="16"/>
      <c r="AL26" s="17" t="s">
        <v>123</v>
      </c>
      <c r="AM26" s="17" t="s">
        <v>108</v>
      </c>
      <c r="AN26" s="16"/>
    </row>
    <row r="27" s="2" customFormat="1" ht="119" customHeight="1" spans="1:40">
      <c r="A27" s="16">
        <v>17</v>
      </c>
      <c r="B27" s="16" t="s">
        <v>124</v>
      </c>
      <c r="C27" s="16" t="s">
        <v>50</v>
      </c>
      <c r="D27" s="17" t="s">
        <v>125</v>
      </c>
      <c r="E27" s="16" t="s">
        <v>52</v>
      </c>
      <c r="F27" s="16" t="s">
        <v>50</v>
      </c>
      <c r="G27" s="16">
        <v>1</v>
      </c>
      <c r="H27" s="16">
        <v>17.1</v>
      </c>
      <c r="I27" s="16">
        <v>1</v>
      </c>
      <c r="J27" s="16">
        <v>1</v>
      </c>
      <c r="K27" s="16"/>
      <c r="L27" s="16"/>
      <c r="M27" s="16"/>
      <c r="N27" s="16"/>
      <c r="O27" s="16"/>
      <c r="P27" s="16"/>
      <c r="Q27" s="16"/>
      <c r="R27" s="16">
        <v>100</v>
      </c>
      <c r="S27" s="16">
        <v>400</v>
      </c>
      <c r="T27" s="16" t="s">
        <v>126</v>
      </c>
      <c r="U27" s="16" t="s">
        <v>127</v>
      </c>
      <c r="V27" s="16" t="s">
        <v>55</v>
      </c>
      <c r="W27" s="25" t="s">
        <v>56</v>
      </c>
      <c r="X27" s="25" t="s">
        <v>57</v>
      </c>
      <c r="Y27" s="16">
        <f t="shared" si="11"/>
        <v>17.1</v>
      </c>
      <c r="Z27" s="16">
        <f t="shared" si="12"/>
        <v>17.1</v>
      </c>
      <c r="AA27" s="16">
        <v>17.1</v>
      </c>
      <c r="AB27" s="16"/>
      <c r="AC27" s="16"/>
      <c r="AD27" s="16"/>
      <c r="AE27" s="16"/>
      <c r="AF27" s="16"/>
      <c r="AG27" s="16"/>
      <c r="AH27" s="16"/>
      <c r="AI27" s="16"/>
      <c r="AJ27" s="16"/>
      <c r="AK27" s="16"/>
      <c r="AL27" s="17" t="s">
        <v>128</v>
      </c>
      <c r="AM27" s="17" t="s">
        <v>129</v>
      </c>
      <c r="AN27" s="16"/>
    </row>
    <row r="28" s="2" customFormat="1" ht="141" customHeight="1" spans="1:40">
      <c r="A28" s="16">
        <v>18</v>
      </c>
      <c r="B28" s="16" t="s">
        <v>130</v>
      </c>
      <c r="C28" s="16" t="s">
        <v>50</v>
      </c>
      <c r="D28" s="17" t="s">
        <v>131</v>
      </c>
      <c r="E28" s="16" t="s">
        <v>52</v>
      </c>
      <c r="F28" s="16" t="s">
        <v>50</v>
      </c>
      <c r="G28" s="16">
        <v>1</v>
      </c>
      <c r="H28" s="16">
        <v>60</v>
      </c>
      <c r="I28" s="16">
        <v>31.5</v>
      </c>
      <c r="J28" s="16">
        <v>1</v>
      </c>
      <c r="K28" s="16"/>
      <c r="L28" s="16"/>
      <c r="M28" s="16"/>
      <c r="N28" s="16"/>
      <c r="O28" s="16"/>
      <c r="P28" s="16"/>
      <c r="Q28" s="16"/>
      <c r="R28" s="16">
        <v>200</v>
      </c>
      <c r="S28" s="16">
        <v>200</v>
      </c>
      <c r="T28" s="16" t="s">
        <v>104</v>
      </c>
      <c r="U28" s="16" t="s">
        <v>105</v>
      </c>
      <c r="V28" s="16" t="s">
        <v>104</v>
      </c>
      <c r="W28" s="16" t="s">
        <v>106</v>
      </c>
      <c r="X28" s="16" t="s">
        <v>57</v>
      </c>
      <c r="Y28" s="16">
        <f t="shared" si="11"/>
        <v>60</v>
      </c>
      <c r="Z28" s="16">
        <f t="shared" si="12"/>
        <v>60</v>
      </c>
      <c r="AA28" s="16">
        <v>60</v>
      </c>
      <c r="AB28" s="16"/>
      <c r="AC28" s="16"/>
      <c r="AD28" s="16"/>
      <c r="AE28" s="16"/>
      <c r="AF28" s="16"/>
      <c r="AG28" s="16"/>
      <c r="AH28" s="16"/>
      <c r="AI28" s="16"/>
      <c r="AJ28" s="16"/>
      <c r="AK28" s="16"/>
      <c r="AL28" s="17" t="s">
        <v>132</v>
      </c>
      <c r="AM28" s="17" t="s">
        <v>133</v>
      </c>
      <c r="AN28" s="16"/>
    </row>
    <row r="29" s="2" customFormat="1" ht="39.95" customHeight="1" spans="1:40">
      <c r="A29" s="15" t="s">
        <v>134</v>
      </c>
      <c r="B29" s="15"/>
      <c r="C29" s="15"/>
      <c r="D29" s="18"/>
      <c r="E29" s="15"/>
      <c r="F29" s="15"/>
      <c r="G29" s="16">
        <f>G30+G36</f>
        <v>10</v>
      </c>
      <c r="H29" s="16">
        <f t="shared" ref="H29:S29" si="13">H30+H36</f>
        <v>1939.5</v>
      </c>
      <c r="I29" s="16">
        <f t="shared" si="13"/>
        <v>103878</v>
      </c>
      <c r="J29" s="16">
        <f t="shared" si="13"/>
        <v>10</v>
      </c>
      <c r="K29" s="16">
        <f t="shared" si="13"/>
        <v>0</v>
      </c>
      <c r="L29" s="16">
        <f t="shared" si="13"/>
        <v>0</v>
      </c>
      <c r="M29" s="16">
        <f t="shared" si="13"/>
        <v>0</v>
      </c>
      <c r="N29" s="16">
        <f t="shared" si="13"/>
        <v>0</v>
      </c>
      <c r="O29" s="16">
        <f t="shared" si="13"/>
        <v>0</v>
      </c>
      <c r="P29" s="16">
        <f t="shared" si="13"/>
        <v>0</v>
      </c>
      <c r="Q29" s="16">
        <f t="shared" si="13"/>
        <v>0</v>
      </c>
      <c r="R29" s="16">
        <f t="shared" si="13"/>
        <v>11567</v>
      </c>
      <c r="S29" s="16">
        <f t="shared" si="13"/>
        <v>48454</v>
      </c>
      <c r="T29" s="16"/>
      <c r="U29" s="16"/>
      <c r="V29" s="16"/>
      <c r="W29" s="16"/>
      <c r="X29" s="16"/>
      <c r="Y29" s="16">
        <f>Y30+Y36</f>
        <v>1939.5</v>
      </c>
      <c r="Z29" s="16">
        <f t="shared" ref="Z29:AK29" si="14">Z30+Z36</f>
        <v>1939.5</v>
      </c>
      <c r="AA29" s="16">
        <f t="shared" si="14"/>
        <v>1939.5</v>
      </c>
      <c r="AB29" s="16">
        <f t="shared" si="14"/>
        <v>0</v>
      </c>
      <c r="AC29" s="16">
        <f t="shared" si="14"/>
        <v>0</v>
      </c>
      <c r="AD29" s="16">
        <f t="shared" si="14"/>
        <v>0</v>
      </c>
      <c r="AE29" s="16">
        <f t="shared" si="14"/>
        <v>0</v>
      </c>
      <c r="AF29" s="16">
        <f t="shared" si="14"/>
        <v>0</v>
      </c>
      <c r="AG29" s="16">
        <f t="shared" si="14"/>
        <v>0</v>
      </c>
      <c r="AH29" s="16">
        <f t="shared" si="14"/>
        <v>0</v>
      </c>
      <c r="AI29" s="16">
        <f t="shared" si="14"/>
        <v>0</v>
      </c>
      <c r="AJ29" s="16">
        <f t="shared" si="14"/>
        <v>0</v>
      </c>
      <c r="AK29" s="16">
        <f t="shared" si="14"/>
        <v>0</v>
      </c>
      <c r="AL29" s="17"/>
      <c r="AM29" s="17"/>
      <c r="AN29" s="16"/>
    </row>
    <row r="30" s="2" customFormat="1" ht="39.95" customHeight="1" spans="1:40">
      <c r="A30" s="15" t="s">
        <v>135</v>
      </c>
      <c r="B30" s="15"/>
      <c r="C30" s="15"/>
      <c r="D30" s="18"/>
      <c r="E30" s="15"/>
      <c r="F30" s="15"/>
      <c r="G30" s="16">
        <f>SUM(G31:G35)</f>
        <v>5</v>
      </c>
      <c r="H30" s="16">
        <f t="shared" ref="H30:S30" si="15">SUM(H31:H35)</f>
        <v>941.5</v>
      </c>
      <c r="I30" s="16">
        <f t="shared" si="15"/>
        <v>367</v>
      </c>
      <c r="J30" s="16">
        <f t="shared" si="15"/>
        <v>5</v>
      </c>
      <c r="K30" s="16">
        <f t="shared" si="15"/>
        <v>0</v>
      </c>
      <c r="L30" s="16">
        <f t="shared" si="15"/>
        <v>0</v>
      </c>
      <c r="M30" s="16">
        <f t="shared" si="15"/>
        <v>0</v>
      </c>
      <c r="N30" s="16">
        <f t="shared" si="15"/>
        <v>0</v>
      </c>
      <c r="O30" s="16">
        <f t="shared" si="15"/>
        <v>0</v>
      </c>
      <c r="P30" s="16">
        <f t="shared" si="15"/>
        <v>0</v>
      </c>
      <c r="Q30" s="16">
        <f t="shared" si="15"/>
        <v>0</v>
      </c>
      <c r="R30" s="16">
        <f t="shared" si="15"/>
        <v>1083</v>
      </c>
      <c r="S30" s="16">
        <f t="shared" si="15"/>
        <v>5150</v>
      </c>
      <c r="T30" s="16">
        <v>0</v>
      </c>
      <c r="U30" s="16">
        <v>0</v>
      </c>
      <c r="V30" s="16">
        <v>0</v>
      </c>
      <c r="W30" s="16">
        <v>0</v>
      </c>
      <c r="X30" s="16">
        <v>0</v>
      </c>
      <c r="Y30" s="16">
        <f>SUM(Y31:Y35)</f>
        <v>941.5</v>
      </c>
      <c r="Z30" s="16">
        <f t="shared" ref="Z30:AK30" si="16">SUM(Z31:Z35)</f>
        <v>941.5</v>
      </c>
      <c r="AA30" s="16">
        <f t="shared" si="16"/>
        <v>941.5</v>
      </c>
      <c r="AB30" s="16">
        <f t="shared" si="16"/>
        <v>0</v>
      </c>
      <c r="AC30" s="16">
        <f t="shared" si="16"/>
        <v>0</v>
      </c>
      <c r="AD30" s="16">
        <f t="shared" si="16"/>
        <v>0</v>
      </c>
      <c r="AE30" s="16">
        <f t="shared" si="16"/>
        <v>0</v>
      </c>
      <c r="AF30" s="16">
        <f t="shared" si="16"/>
        <v>0</v>
      </c>
      <c r="AG30" s="16">
        <f t="shared" si="16"/>
        <v>0</v>
      </c>
      <c r="AH30" s="16">
        <f t="shared" si="16"/>
        <v>0</v>
      </c>
      <c r="AI30" s="16">
        <f t="shared" si="16"/>
        <v>0</v>
      </c>
      <c r="AJ30" s="16">
        <f t="shared" si="16"/>
        <v>0</v>
      </c>
      <c r="AK30" s="16">
        <f t="shared" si="16"/>
        <v>0</v>
      </c>
      <c r="AL30" s="17"/>
      <c r="AM30" s="17"/>
      <c r="AN30" s="16"/>
    </row>
    <row r="31" s="5" customFormat="1" ht="128.1" customHeight="1" spans="1:40">
      <c r="A31" s="16">
        <v>19</v>
      </c>
      <c r="B31" s="16" t="s">
        <v>136</v>
      </c>
      <c r="C31" s="16" t="s">
        <v>50</v>
      </c>
      <c r="D31" s="19" t="s">
        <v>137</v>
      </c>
      <c r="E31" s="16" t="s">
        <v>52</v>
      </c>
      <c r="F31" s="16" t="s">
        <v>50</v>
      </c>
      <c r="G31" s="20">
        <v>1</v>
      </c>
      <c r="H31" s="16">
        <v>290</v>
      </c>
      <c r="I31" s="16">
        <v>146</v>
      </c>
      <c r="J31" s="16">
        <v>1</v>
      </c>
      <c r="K31" s="16"/>
      <c r="L31" s="16"/>
      <c r="M31" s="16"/>
      <c r="N31" s="16"/>
      <c r="O31" s="16"/>
      <c r="P31" s="16"/>
      <c r="Q31" s="16"/>
      <c r="R31" s="16">
        <v>407</v>
      </c>
      <c r="S31" s="16">
        <v>1831</v>
      </c>
      <c r="T31" s="16" t="s">
        <v>84</v>
      </c>
      <c r="U31" s="16" t="s">
        <v>85</v>
      </c>
      <c r="V31" s="16" t="s">
        <v>138</v>
      </c>
      <c r="W31" s="16" t="s">
        <v>139</v>
      </c>
      <c r="X31" s="16" t="s">
        <v>140</v>
      </c>
      <c r="Y31" s="16">
        <f>Z31+AE31+AF31+AG31+AH31+AI31+AK31</f>
        <v>290</v>
      </c>
      <c r="Z31" s="16">
        <f>SUM(AA31:AD31)</f>
        <v>290</v>
      </c>
      <c r="AA31" s="16">
        <v>290</v>
      </c>
      <c r="AB31" s="16"/>
      <c r="AC31" s="16"/>
      <c r="AD31" s="16"/>
      <c r="AE31" s="16"/>
      <c r="AF31" s="16"/>
      <c r="AG31" s="16"/>
      <c r="AH31" s="16"/>
      <c r="AI31" s="16"/>
      <c r="AJ31" s="16"/>
      <c r="AK31" s="16"/>
      <c r="AL31" s="17" t="s">
        <v>141</v>
      </c>
      <c r="AM31" s="17" t="s">
        <v>142</v>
      </c>
      <c r="AN31" s="16"/>
    </row>
    <row r="32" s="5" customFormat="1" ht="128.1" customHeight="1" spans="1:40">
      <c r="A32" s="16">
        <v>20</v>
      </c>
      <c r="B32" s="16" t="s">
        <v>143</v>
      </c>
      <c r="C32" s="16" t="s">
        <v>50</v>
      </c>
      <c r="D32" s="19" t="s">
        <v>144</v>
      </c>
      <c r="E32" s="16" t="s">
        <v>52</v>
      </c>
      <c r="F32" s="16" t="s">
        <v>50</v>
      </c>
      <c r="G32" s="20">
        <v>1</v>
      </c>
      <c r="H32" s="16">
        <v>151.5</v>
      </c>
      <c r="I32" s="16">
        <v>1</v>
      </c>
      <c r="J32" s="16">
        <v>1</v>
      </c>
      <c r="K32" s="16"/>
      <c r="L32" s="16"/>
      <c r="M32" s="16"/>
      <c r="N32" s="16"/>
      <c r="O32" s="16"/>
      <c r="P32" s="16"/>
      <c r="Q32" s="16"/>
      <c r="R32" s="16">
        <v>25</v>
      </c>
      <c r="S32" s="16">
        <v>100</v>
      </c>
      <c r="T32" s="16" t="s">
        <v>126</v>
      </c>
      <c r="U32" s="16" t="s">
        <v>127</v>
      </c>
      <c r="V32" s="16" t="s">
        <v>55</v>
      </c>
      <c r="W32" s="16" t="s">
        <v>56</v>
      </c>
      <c r="X32" s="16" t="s">
        <v>57</v>
      </c>
      <c r="Y32" s="16">
        <f>Z32+AE32+AF32+AG32+AH32+AI32+AK32</f>
        <v>151.5</v>
      </c>
      <c r="Z32" s="16">
        <f>SUM(AA32:AD32)</f>
        <v>151.5</v>
      </c>
      <c r="AA32" s="16">
        <v>151.5</v>
      </c>
      <c r="AB32" s="16"/>
      <c r="AC32" s="16"/>
      <c r="AD32" s="16"/>
      <c r="AE32" s="16"/>
      <c r="AF32" s="16"/>
      <c r="AG32" s="16"/>
      <c r="AH32" s="16"/>
      <c r="AI32" s="16"/>
      <c r="AJ32" s="16"/>
      <c r="AK32" s="16"/>
      <c r="AL32" s="17" t="s">
        <v>145</v>
      </c>
      <c r="AM32" s="17" t="s">
        <v>146</v>
      </c>
      <c r="AN32" s="16"/>
    </row>
    <row r="33" s="5" customFormat="1" ht="128.1" customHeight="1" spans="1:40">
      <c r="A33" s="16">
        <v>21</v>
      </c>
      <c r="B33" s="16" t="s">
        <v>147</v>
      </c>
      <c r="C33" s="16" t="s">
        <v>50</v>
      </c>
      <c r="D33" s="19" t="s">
        <v>148</v>
      </c>
      <c r="E33" s="16" t="s">
        <v>52</v>
      </c>
      <c r="F33" s="16" t="s">
        <v>50</v>
      </c>
      <c r="G33" s="20">
        <v>1</v>
      </c>
      <c r="H33" s="16">
        <v>150</v>
      </c>
      <c r="I33" s="16">
        <v>100</v>
      </c>
      <c r="J33" s="16">
        <v>1</v>
      </c>
      <c r="K33" s="16"/>
      <c r="L33" s="16"/>
      <c r="M33" s="16"/>
      <c r="N33" s="16"/>
      <c r="O33" s="16"/>
      <c r="P33" s="16"/>
      <c r="Q33" s="16"/>
      <c r="R33" s="16">
        <v>200</v>
      </c>
      <c r="S33" s="16">
        <v>800</v>
      </c>
      <c r="T33" s="16" t="s">
        <v>98</v>
      </c>
      <c r="U33" s="16" t="s">
        <v>99</v>
      </c>
      <c r="V33" s="16" t="s">
        <v>138</v>
      </c>
      <c r="W33" s="16" t="s">
        <v>149</v>
      </c>
      <c r="X33" s="16" t="s">
        <v>140</v>
      </c>
      <c r="Y33" s="16">
        <v>150</v>
      </c>
      <c r="Z33" s="16">
        <v>150</v>
      </c>
      <c r="AA33" s="16">
        <v>150</v>
      </c>
      <c r="AB33" s="16"/>
      <c r="AC33" s="16"/>
      <c r="AD33" s="16"/>
      <c r="AE33" s="16"/>
      <c r="AF33" s="16"/>
      <c r="AG33" s="16"/>
      <c r="AH33" s="16"/>
      <c r="AI33" s="16"/>
      <c r="AJ33" s="16"/>
      <c r="AK33" s="16"/>
      <c r="AL33" s="17" t="s">
        <v>150</v>
      </c>
      <c r="AM33" s="17" t="s">
        <v>151</v>
      </c>
      <c r="AN33" s="16"/>
    </row>
    <row r="34" s="2" customFormat="1" ht="124.5" customHeight="1" spans="1:42">
      <c r="A34" s="16">
        <v>22</v>
      </c>
      <c r="B34" s="16" t="s">
        <v>152</v>
      </c>
      <c r="C34" s="16" t="s">
        <v>50</v>
      </c>
      <c r="D34" s="19" t="s">
        <v>153</v>
      </c>
      <c r="E34" s="16" t="s">
        <v>52</v>
      </c>
      <c r="F34" s="16" t="s">
        <v>50</v>
      </c>
      <c r="G34" s="20">
        <v>1</v>
      </c>
      <c r="H34" s="16">
        <v>150</v>
      </c>
      <c r="I34" s="16">
        <v>100</v>
      </c>
      <c r="J34" s="16">
        <v>1</v>
      </c>
      <c r="K34" s="16"/>
      <c r="L34" s="16"/>
      <c r="M34" s="16"/>
      <c r="N34" s="16"/>
      <c r="O34" s="16"/>
      <c r="P34" s="16"/>
      <c r="Q34" s="16"/>
      <c r="R34" s="16">
        <v>100</v>
      </c>
      <c r="S34" s="16">
        <v>500</v>
      </c>
      <c r="T34" s="16" t="s">
        <v>154</v>
      </c>
      <c r="U34" s="16" t="s">
        <v>155</v>
      </c>
      <c r="V34" s="16" t="s">
        <v>138</v>
      </c>
      <c r="W34" s="16" t="s">
        <v>149</v>
      </c>
      <c r="X34" s="16" t="s">
        <v>140</v>
      </c>
      <c r="Y34" s="16">
        <v>150</v>
      </c>
      <c r="Z34" s="16">
        <v>150</v>
      </c>
      <c r="AA34" s="16">
        <v>150</v>
      </c>
      <c r="AB34" s="16"/>
      <c r="AC34" s="16"/>
      <c r="AD34" s="16"/>
      <c r="AE34" s="40"/>
      <c r="AF34" s="40"/>
      <c r="AG34" s="40"/>
      <c r="AH34" s="16"/>
      <c r="AI34" s="16"/>
      <c r="AJ34" s="16"/>
      <c r="AK34" s="16"/>
      <c r="AL34" s="16" t="s">
        <v>156</v>
      </c>
      <c r="AM34" s="17" t="s">
        <v>151</v>
      </c>
      <c r="AN34" s="16"/>
      <c r="AO34" s="44"/>
      <c r="AP34" s="9"/>
    </row>
    <row r="35" s="2" customFormat="1" ht="128.1" customHeight="1" spans="1:41">
      <c r="A35" s="16">
        <v>23</v>
      </c>
      <c r="B35" s="16" t="s">
        <v>157</v>
      </c>
      <c r="C35" s="16" t="s">
        <v>50</v>
      </c>
      <c r="D35" s="19" t="s">
        <v>158</v>
      </c>
      <c r="E35" s="16" t="s">
        <v>52</v>
      </c>
      <c r="F35" s="16" t="s">
        <v>50</v>
      </c>
      <c r="G35" s="20">
        <v>1</v>
      </c>
      <c r="H35" s="16">
        <v>200</v>
      </c>
      <c r="I35" s="16">
        <v>20</v>
      </c>
      <c r="J35" s="16">
        <v>1</v>
      </c>
      <c r="K35" s="16"/>
      <c r="L35" s="16"/>
      <c r="M35" s="16"/>
      <c r="N35" s="16"/>
      <c r="O35" s="16"/>
      <c r="P35" s="16"/>
      <c r="Q35" s="16"/>
      <c r="R35" s="16">
        <v>351</v>
      </c>
      <c r="S35" s="16">
        <v>1919</v>
      </c>
      <c r="T35" s="16" t="s">
        <v>66</v>
      </c>
      <c r="U35" s="16" t="s">
        <v>67</v>
      </c>
      <c r="V35" s="16" t="s">
        <v>55</v>
      </c>
      <c r="W35" s="16" t="s">
        <v>56</v>
      </c>
      <c r="X35" s="16" t="s">
        <v>57</v>
      </c>
      <c r="Y35" s="16">
        <f>Z35+AE35+AF35+AG35+AH35+AI35+AK35</f>
        <v>200</v>
      </c>
      <c r="Z35" s="16">
        <f>SUM(AA35:AD35)</f>
        <v>200</v>
      </c>
      <c r="AA35" s="16">
        <v>200</v>
      </c>
      <c r="AB35" s="16"/>
      <c r="AC35" s="16"/>
      <c r="AD35" s="16"/>
      <c r="AE35" s="16"/>
      <c r="AF35" s="16"/>
      <c r="AG35" s="16"/>
      <c r="AH35" s="16"/>
      <c r="AI35" s="16"/>
      <c r="AJ35" s="16"/>
      <c r="AK35" s="16"/>
      <c r="AL35" s="17" t="s">
        <v>159</v>
      </c>
      <c r="AM35" s="17" t="s">
        <v>142</v>
      </c>
      <c r="AN35" s="16"/>
      <c r="AO35" s="45"/>
    </row>
    <row r="36" s="2" customFormat="1" ht="39.95" customHeight="1" spans="1:40">
      <c r="A36" s="15" t="s">
        <v>160</v>
      </c>
      <c r="B36" s="15"/>
      <c r="C36" s="15"/>
      <c r="D36" s="18"/>
      <c r="E36" s="15"/>
      <c r="F36" s="15"/>
      <c r="G36" s="16">
        <f>SUM(G37:G41)</f>
        <v>5</v>
      </c>
      <c r="H36" s="16">
        <f t="shared" ref="H36:S36" si="17">SUM(H37:H41)</f>
        <v>998</v>
      </c>
      <c r="I36" s="16">
        <f t="shared" si="17"/>
        <v>103511</v>
      </c>
      <c r="J36" s="16">
        <f t="shared" si="17"/>
        <v>5</v>
      </c>
      <c r="K36" s="16">
        <f t="shared" si="17"/>
        <v>0</v>
      </c>
      <c r="L36" s="16">
        <f t="shared" si="17"/>
        <v>0</v>
      </c>
      <c r="M36" s="16">
        <f t="shared" si="17"/>
        <v>0</v>
      </c>
      <c r="N36" s="16">
        <f t="shared" si="17"/>
        <v>0</v>
      </c>
      <c r="O36" s="16">
        <f t="shared" si="17"/>
        <v>0</v>
      </c>
      <c r="P36" s="16">
        <f t="shared" si="17"/>
        <v>0</v>
      </c>
      <c r="Q36" s="16">
        <f t="shared" si="17"/>
        <v>0</v>
      </c>
      <c r="R36" s="16">
        <f t="shared" si="17"/>
        <v>10484</v>
      </c>
      <c r="S36" s="16">
        <f t="shared" si="17"/>
        <v>43304</v>
      </c>
      <c r="T36" s="16"/>
      <c r="U36" s="16">
        <v>0</v>
      </c>
      <c r="V36" s="16">
        <v>0</v>
      </c>
      <c r="W36" s="16">
        <v>0</v>
      </c>
      <c r="X36" s="16">
        <v>0</v>
      </c>
      <c r="Y36" s="16">
        <f>SUM(Y37:Y41)</f>
        <v>998</v>
      </c>
      <c r="Z36" s="16">
        <f t="shared" ref="Z36:AK36" si="18">SUM(Z37:Z41)</f>
        <v>998</v>
      </c>
      <c r="AA36" s="16">
        <f t="shared" si="18"/>
        <v>998</v>
      </c>
      <c r="AB36" s="16">
        <f t="shared" si="18"/>
        <v>0</v>
      </c>
      <c r="AC36" s="16">
        <f t="shared" si="18"/>
        <v>0</v>
      </c>
      <c r="AD36" s="16">
        <f t="shared" si="18"/>
        <v>0</v>
      </c>
      <c r="AE36" s="16">
        <f t="shared" si="18"/>
        <v>0</v>
      </c>
      <c r="AF36" s="16">
        <f t="shared" si="18"/>
        <v>0</v>
      </c>
      <c r="AG36" s="16">
        <f t="shared" si="18"/>
        <v>0</v>
      </c>
      <c r="AH36" s="16">
        <f t="shared" si="18"/>
        <v>0</v>
      </c>
      <c r="AI36" s="16">
        <f t="shared" si="18"/>
        <v>0</v>
      </c>
      <c r="AJ36" s="16">
        <f t="shared" si="18"/>
        <v>0</v>
      </c>
      <c r="AK36" s="16">
        <f t="shared" si="18"/>
        <v>0</v>
      </c>
      <c r="AL36" s="17"/>
      <c r="AM36" s="17"/>
      <c r="AN36" s="16"/>
    </row>
    <row r="37" s="3" customFormat="1" ht="133" customHeight="1" spans="1:40">
      <c r="A37" s="16">
        <v>24</v>
      </c>
      <c r="B37" s="16" t="s">
        <v>161</v>
      </c>
      <c r="C37" s="16" t="s">
        <v>50</v>
      </c>
      <c r="D37" s="21" t="s">
        <v>162</v>
      </c>
      <c r="E37" s="16" t="s">
        <v>52</v>
      </c>
      <c r="F37" s="16" t="s">
        <v>50</v>
      </c>
      <c r="G37" s="22">
        <v>1</v>
      </c>
      <c r="H37" s="23">
        <v>150</v>
      </c>
      <c r="I37" s="23">
        <v>3</v>
      </c>
      <c r="J37" s="25">
        <v>1</v>
      </c>
      <c r="K37" s="25"/>
      <c r="L37" s="25"/>
      <c r="M37" s="25"/>
      <c r="N37" s="25"/>
      <c r="O37" s="25"/>
      <c r="P37" s="25"/>
      <c r="Q37" s="25"/>
      <c r="R37" s="25">
        <v>4500</v>
      </c>
      <c r="S37" s="25">
        <v>18000</v>
      </c>
      <c r="T37" s="16" t="s">
        <v>138</v>
      </c>
      <c r="U37" s="16" t="s">
        <v>149</v>
      </c>
      <c r="V37" s="16" t="s">
        <v>138</v>
      </c>
      <c r="W37" s="16" t="s">
        <v>149</v>
      </c>
      <c r="X37" s="16" t="s">
        <v>140</v>
      </c>
      <c r="Y37" s="16">
        <f>Z37+AE37+AF37+AG37+AH37+AI37+AK37</f>
        <v>150</v>
      </c>
      <c r="Z37" s="16">
        <f>SUM(AA37:AD37)</f>
        <v>150</v>
      </c>
      <c r="AA37" s="16">
        <v>150</v>
      </c>
      <c r="AB37" s="16"/>
      <c r="AC37" s="16"/>
      <c r="AD37" s="16"/>
      <c r="AE37" s="16"/>
      <c r="AF37" s="16"/>
      <c r="AG37" s="16"/>
      <c r="AH37" s="16"/>
      <c r="AI37" s="16"/>
      <c r="AJ37" s="16"/>
      <c r="AK37" s="16"/>
      <c r="AL37" s="17" t="s">
        <v>163</v>
      </c>
      <c r="AM37" s="17" t="s">
        <v>164</v>
      </c>
      <c r="AN37" s="16"/>
    </row>
    <row r="38" s="2" customFormat="1" ht="125" customHeight="1" spans="1:40">
      <c r="A38" s="16">
        <v>25</v>
      </c>
      <c r="B38" s="16" t="s">
        <v>165</v>
      </c>
      <c r="C38" s="16" t="s">
        <v>50</v>
      </c>
      <c r="D38" s="24" t="s">
        <v>166</v>
      </c>
      <c r="E38" s="16" t="s">
        <v>52</v>
      </c>
      <c r="F38" s="16" t="s">
        <v>50</v>
      </c>
      <c r="G38" s="25">
        <v>1</v>
      </c>
      <c r="H38" s="25">
        <v>398</v>
      </c>
      <c r="I38" s="25">
        <v>2706</v>
      </c>
      <c r="J38" s="32">
        <v>1</v>
      </c>
      <c r="K38" s="32"/>
      <c r="L38" s="32"/>
      <c r="M38" s="32"/>
      <c r="N38" s="32"/>
      <c r="O38" s="32"/>
      <c r="P38" s="32"/>
      <c r="Q38" s="32"/>
      <c r="R38" s="25">
        <v>1176</v>
      </c>
      <c r="S38" s="25">
        <v>5054</v>
      </c>
      <c r="T38" s="16" t="s">
        <v>53</v>
      </c>
      <c r="U38" s="16" t="s">
        <v>54</v>
      </c>
      <c r="V38" s="16" t="s">
        <v>138</v>
      </c>
      <c r="W38" s="16" t="s">
        <v>149</v>
      </c>
      <c r="X38" s="16" t="s">
        <v>140</v>
      </c>
      <c r="Y38" s="16">
        <f>Z38+AE38+AF38+AG38+AH38+AI38+AK38</f>
        <v>398</v>
      </c>
      <c r="Z38" s="16">
        <f>SUM(AA38:AD38)</f>
        <v>398</v>
      </c>
      <c r="AA38" s="25">
        <v>398</v>
      </c>
      <c r="AB38" s="16"/>
      <c r="AC38" s="16"/>
      <c r="AD38" s="16"/>
      <c r="AE38" s="16"/>
      <c r="AF38" s="16"/>
      <c r="AG38" s="16"/>
      <c r="AH38" s="16"/>
      <c r="AI38" s="16"/>
      <c r="AJ38" s="16"/>
      <c r="AK38" s="16"/>
      <c r="AL38" s="17" t="s">
        <v>167</v>
      </c>
      <c r="AM38" s="17" t="s">
        <v>164</v>
      </c>
      <c r="AN38" s="16"/>
    </row>
    <row r="39" s="2" customFormat="1" ht="118" customHeight="1" spans="1:40">
      <c r="A39" s="16">
        <v>26</v>
      </c>
      <c r="B39" s="16" t="s">
        <v>168</v>
      </c>
      <c r="C39" s="16" t="s">
        <v>50</v>
      </c>
      <c r="D39" s="24" t="s">
        <v>169</v>
      </c>
      <c r="E39" s="16" t="s">
        <v>52</v>
      </c>
      <c r="F39" s="16" t="s">
        <v>50</v>
      </c>
      <c r="G39" s="25">
        <v>1</v>
      </c>
      <c r="H39" s="25">
        <v>40</v>
      </c>
      <c r="I39" s="25">
        <v>800</v>
      </c>
      <c r="J39" s="25">
        <v>1</v>
      </c>
      <c r="K39" s="32"/>
      <c r="L39" s="32"/>
      <c r="M39" s="32"/>
      <c r="N39" s="32"/>
      <c r="O39" s="32"/>
      <c r="P39" s="32"/>
      <c r="Q39" s="32"/>
      <c r="R39" s="38">
        <v>1208</v>
      </c>
      <c r="S39" s="38">
        <v>5850</v>
      </c>
      <c r="T39" s="16" t="s">
        <v>76</v>
      </c>
      <c r="U39" s="16" t="s">
        <v>77</v>
      </c>
      <c r="V39" s="16" t="s">
        <v>138</v>
      </c>
      <c r="W39" s="16" t="s">
        <v>149</v>
      </c>
      <c r="X39" s="16" t="s">
        <v>140</v>
      </c>
      <c r="Y39" s="16">
        <f>Z39+AE39+AF39+AG39+AH39+AI39+AK39</f>
        <v>40</v>
      </c>
      <c r="Z39" s="16">
        <f>SUM(AA39:AD39)</f>
        <v>40</v>
      </c>
      <c r="AA39" s="16">
        <v>40</v>
      </c>
      <c r="AB39" s="16"/>
      <c r="AC39" s="16"/>
      <c r="AD39" s="16"/>
      <c r="AE39" s="16"/>
      <c r="AF39" s="16"/>
      <c r="AG39" s="16"/>
      <c r="AH39" s="16"/>
      <c r="AI39" s="16"/>
      <c r="AJ39" s="16"/>
      <c r="AK39" s="16"/>
      <c r="AL39" s="17" t="s">
        <v>170</v>
      </c>
      <c r="AM39" s="17" t="s">
        <v>171</v>
      </c>
      <c r="AN39" s="16"/>
    </row>
    <row r="40" s="2" customFormat="1" ht="124.5" customHeight="1" spans="1:42">
      <c r="A40" s="16">
        <v>27</v>
      </c>
      <c r="B40" s="16" t="s">
        <v>172</v>
      </c>
      <c r="C40" s="16" t="s">
        <v>50</v>
      </c>
      <c r="D40" s="19" t="s">
        <v>173</v>
      </c>
      <c r="E40" s="16" t="s">
        <v>52</v>
      </c>
      <c r="F40" s="16" t="s">
        <v>50</v>
      </c>
      <c r="G40" s="20">
        <v>1</v>
      </c>
      <c r="H40" s="16">
        <v>150</v>
      </c>
      <c r="I40" s="16">
        <v>2</v>
      </c>
      <c r="J40" s="16">
        <v>1</v>
      </c>
      <c r="K40" s="16"/>
      <c r="L40" s="16"/>
      <c r="M40" s="16"/>
      <c r="N40" s="16"/>
      <c r="O40" s="16"/>
      <c r="P40" s="16"/>
      <c r="Q40" s="16"/>
      <c r="R40" s="16">
        <v>100</v>
      </c>
      <c r="S40" s="16">
        <v>400</v>
      </c>
      <c r="T40" s="16" t="s">
        <v>138</v>
      </c>
      <c r="U40" s="16" t="s">
        <v>149</v>
      </c>
      <c r="V40" s="16" t="s">
        <v>138</v>
      </c>
      <c r="W40" s="16" t="s">
        <v>149</v>
      </c>
      <c r="X40" s="16" t="s">
        <v>140</v>
      </c>
      <c r="Y40" s="16">
        <v>150</v>
      </c>
      <c r="Z40" s="16">
        <v>150</v>
      </c>
      <c r="AA40" s="16">
        <v>150</v>
      </c>
      <c r="AB40" s="16"/>
      <c r="AC40" s="16"/>
      <c r="AD40" s="16"/>
      <c r="AE40" s="40"/>
      <c r="AF40" s="40"/>
      <c r="AG40" s="40"/>
      <c r="AH40" s="16"/>
      <c r="AI40" s="16"/>
      <c r="AJ40" s="16"/>
      <c r="AK40" s="16"/>
      <c r="AL40" s="16" t="s">
        <v>174</v>
      </c>
      <c r="AM40" s="17" t="s">
        <v>175</v>
      </c>
      <c r="AN40" s="16"/>
      <c r="AO40" s="44"/>
      <c r="AP40" s="9"/>
    </row>
    <row r="41" s="2" customFormat="1" ht="122" customHeight="1" spans="1:40">
      <c r="A41" s="16">
        <v>28</v>
      </c>
      <c r="B41" s="16" t="s">
        <v>176</v>
      </c>
      <c r="C41" s="16" t="s">
        <v>50</v>
      </c>
      <c r="D41" s="24" t="s">
        <v>177</v>
      </c>
      <c r="E41" s="16" t="s">
        <v>52</v>
      </c>
      <c r="F41" s="16" t="s">
        <v>50</v>
      </c>
      <c r="G41" s="25">
        <v>1</v>
      </c>
      <c r="H41" s="25">
        <v>260</v>
      </c>
      <c r="I41" s="25">
        <v>100000</v>
      </c>
      <c r="J41" s="25">
        <v>1</v>
      </c>
      <c r="K41" s="32"/>
      <c r="L41" s="32"/>
      <c r="M41" s="32"/>
      <c r="N41" s="32"/>
      <c r="O41" s="32"/>
      <c r="P41" s="32"/>
      <c r="Q41" s="32"/>
      <c r="R41" s="25">
        <v>3500</v>
      </c>
      <c r="S41" s="25">
        <v>14000</v>
      </c>
      <c r="T41" s="16" t="s">
        <v>138</v>
      </c>
      <c r="U41" s="16" t="s">
        <v>149</v>
      </c>
      <c r="V41" s="16" t="s">
        <v>138</v>
      </c>
      <c r="W41" s="16" t="s">
        <v>149</v>
      </c>
      <c r="X41" s="16" t="s">
        <v>140</v>
      </c>
      <c r="Y41" s="16">
        <f>Z41+AE41+AF41+AG41+AH41+AI41+AK41</f>
        <v>260</v>
      </c>
      <c r="Z41" s="16">
        <f>SUM(AA41:AD41)</f>
        <v>260</v>
      </c>
      <c r="AA41" s="16">
        <v>260</v>
      </c>
      <c r="AB41" s="16"/>
      <c r="AC41" s="16"/>
      <c r="AD41" s="16"/>
      <c r="AE41" s="16"/>
      <c r="AF41" s="16"/>
      <c r="AG41" s="16"/>
      <c r="AH41" s="16"/>
      <c r="AI41" s="16"/>
      <c r="AJ41" s="16"/>
      <c r="AK41" s="16"/>
      <c r="AL41" s="17" t="s">
        <v>178</v>
      </c>
      <c r="AM41" s="17" t="s">
        <v>179</v>
      </c>
      <c r="AN41" s="16"/>
    </row>
    <row r="42" s="2" customFormat="1" ht="39.95" customHeight="1" spans="1:40">
      <c r="A42" s="15" t="s">
        <v>180</v>
      </c>
      <c r="B42" s="15"/>
      <c r="C42" s="15"/>
      <c r="D42" s="18"/>
      <c r="E42" s="15"/>
      <c r="F42" s="15"/>
      <c r="G42" s="25">
        <f>G43</f>
        <v>4</v>
      </c>
      <c r="H42" s="25">
        <f t="shared" ref="H42:S42" si="19">H43</f>
        <v>2008.98</v>
      </c>
      <c r="I42" s="25">
        <f t="shared" si="19"/>
        <v>238135</v>
      </c>
      <c r="J42" s="25">
        <f t="shared" si="19"/>
        <v>4</v>
      </c>
      <c r="K42" s="25">
        <f t="shared" si="19"/>
        <v>0</v>
      </c>
      <c r="L42" s="25">
        <f t="shared" si="19"/>
        <v>0</v>
      </c>
      <c r="M42" s="25">
        <f t="shared" si="19"/>
        <v>0</v>
      </c>
      <c r="N42" s="25">
        <f t="shared" si="19"/>
        <v>0</v>
      </c>
      <c r="O42" s="25">
        <f t="shared" si="19"/>
        <v>0</v>
      </c>
      <c r="P42" s="25">
        <f t="shared" si="19"/>
        <v>0</v>
      </c>
      <c r="Q42" s="25">
        <f t="shared" si="19"/>
        <v>0</v>
      </c>
      <c r="R42" s="25">
        <f t="shared" si="19"/>
        <v>2490</v>
      </c>
      <c r="S42" s="25">
        <f t="shared" si="19"/>
        <v>9754</v>
      </c>
      <c r="T42" s="16"/>
      <c r="U42" s="16"/>
      <c r="V42" s="16"/>
      <c r="W42" s="16"/>
      <c r="X42" s="16"/>
      <c r="Y42" s="16">
        <f>Y43</f>
        <v>2008.98</v>
      </c>
      <c r="Z42" s="16">
        <f t="shared" ref="Z42:AK42" si="20">Z43</f>
        <v>2008.98</v>
      </c>
      <c r="AA42" s="16">
        <f t="shared" si="20"/>
        <v>2008.98</v>
      </c>
      <c r="AB42" s="16">
        <f t="shared" si="20"/>
        <v>0</v>
      </c>
      <c r="AC42" s="16">
        <f t="shared" si="20"/>
        <v>0</v>
      </c>
      <c r="AD42" s="16">
        <f t="shared" si="20"/>
        <v>0</v>
      </c>
      <c r="AE42" s="16">
        <f t="shared" si="20"/>
        <v>0</v>
      </c>
      <c r="AF42" s="16">
        <f t="shared" si="20"/>
        <v>0</v>
      </c>
      <c r="AG42" s="16">
        <f t="shared" si="20"/>
        <v>0</v>
      </c>
      <c r="AH42" s="16">
        <f t="shared" si="20"/>
        <v>0</v>
      </c>
      <c r="AI42" s="16">
        <f t="shared" si="20"/>
        <v>0</v>
      </c>
      <c r="AJ42" s="16">
        <f t="shared" si="20"/>
        <v>0</v>
      </c>
      <c r="AK42" s="16">
        <f t="shared" si="20"/>
        <v>0</v>
      </c>
      <c r="AL42" s="17"/>
      <c r="AM42" s="17"/>
      <c r="AN42" s="16"/>
    </row>
    <row r="43" s="2" customFormat="1" ht="39.95" customHeight="1" spans="1:40">
      <c r="A43" s="15" t="s">
        <v>181</v>
      </c>
      <c r="B43" s="15"/>
      <c r="C43" s="15"/>
      <c r="D43" s="18"/>
      <c r="E43" s="15"/>
      <c r="F43" s="15"/>
      <c r="G43" s="25">
        <f>SUM(G44:G47)</f>
        <v>4</v>
      </c>
      <c r="H43" s="25">
        <f t="shared" ref="H43:S43" si="21">SUM(H44:H47)</f>
        <v>2008.98</v>
      </c>
      <c r="I43" s="25">
        <f t="shared" si="21"/>
        <v>238135</v>
      </c>
      <c r="J43" s="25">
        <f t="shared" si="21"/>
        <v>4</v>
      </c>
      <c r="K43" s="25">
        <f t="shared" si="21"/>
        <v>0</v>
      </c>
      <c r="L43" s="25">
        <f t="shared" si="21"/>
        <v>0</v>
      </c>
      <c r="M43" s="25">
        <f t="shared" si="21"/>
        <v>0</v>
      </c>
      <c r="N43" s="25">
        <f t="shared" si="21"/>
        <v>0</v>
      </c>
      <c r="O43" s="25">
        <f t="shared" si="21"/>
        <v>0</v>
      </c>
      <c r="P43" s="25">
        <f t="shared" si="21"/>
        <v>0</v>
      </c>
      <c r="Q43" s="25">
        <f t="shared" si="21"/>
        <v>0</v>
      </c>
      <c r="R43" s="25">
        <f t="shared" si="21"/>
        <v>2490</v>
      </c>
      <c r="S43" s="25">
        <f t="shared" si="21"/>
        <v>9754</v>
      </c>
      <c r="T43" s="16"/>
      <c r="U43" s="16"/>
      <c r="V43" s="16"/>
      <c r="W43" s="16"/>
      <c r="X43" s="16"/>
      <c r="Y43" s="16">
        <f>SUM(Y44:Y47)</f>
        <v>2008.98</v>
      </c>
      <c r="Z43" s="16">
        <f t="shared" ref="Z43:AK43" si="22">SUM(Z44:Z47)</f>
        <v>2008.98</v>
      </c>
      <c r="AA43" s="16">
        <f t="shared" si="22"/>
        <v>2008.98</v>
      </c>
      <c r="AB43" s="16">
        <f t="shared" si="22"/>
        <v>0</v>
      </c>
      <c r="AC43" s="16">
        <f t="shared" si="22"/>
        <v>0</v>
      </c>
      <c r="AD43" s="16">
        <f t="shared" si="22"/>
        <v>0</v>
      </c>
      <c r="AE43" s="16">
        <f t="shared" si="22"/>
        <v>0</v>
      </c>
      <c r="AF43" s="16">
        <f t="shared" si="22"/>
        <v>0</v>
      </c>
      <c r="AG43" s="16">
        <f t="shared" si="22"/>
        <v>0</v>
      </c>
      <c r="AH43" s="16">
        <f t="shared" si="22"/>
        <v>0</v>
      </c>
      <c r="AI43" s="16">
        <f t="shared" si="22"/>
        <v>0</v>
      </c>
      <c r="AJ43" s="16">
        <f t="shared" si="22"/>
        <v>0</v>
      </c>
      <c r="AK43" s="16">
        <f t="shared" si="22"/>
        <v>0</v>
      </c>
      <c r="AL43" s="17"/>
      <c r="AM43" s="17"/>
      <c r="AN43" s="16"/>
    </row>
    <row r="44" s="6" customFormat="1" ht="128.1" customHeight="1" spans="1:40">
      <c r="A44" s="16">
        <v>29</v>
      </c>
      <c r="B44" s="16" t="s">
        <v>182</v>
      </c>
      <c r="C44" s="16" t="s">
        <v>50</v>
      </c>
      <c r="D44" s="17" t="s">
        <v>183</v>
      </c>
      <c r="E44" s="16" t="s">
        <v>52</v>
      </c>
      <c r="F44" s="16" t="s">
        <v>50</v>
      </c>
      <c r="G44" s="16">
        <v>1</v>
      </c>
      <c r="H44" s="16">
        <v>700</v>
      </c>
      <c r="I44" s="16">
        <v>2000</v>
      </c>
      <c r="J44" s="25">
        <v>1</v>
      </c>
      <c r="K44" s="25"/>
      <c r="L44" s="25"/>
      <c r="M44" s="25"/>
      <c r="N44" s="25"/>
      <c r="O44" s="25"/>
      <c r="P44" s="25"/>
      <c r="Q44" s="25"/>
      <c r="R44" s="25">
        <v>100</v>
      </c>
      <c r="S44" s="25">
        <v>480</v>
      </c>
      <c r="T44" s="16" t="s">
        <v>104</v>
      </c>
      <c r="U44" s="16" t="s">
        <v>105</v>
      </c>
      <c r="V44" s="16" t="s">
        <v>104</v>
      </c>
      <c r="W44" s="16" t="s">
        <v>106</v>
      </c>
      <c r="X44" s="16" t="s">
        <v>57</v>
      </c>
      <c r="Y44" s="16">
        <f>Z44+AE44+AF44+AG44+AH44+AI44+AK44</f>
        <v>700</v>
      </c>
      <c r="Z44" s="16">
        <f>SUM(AA44:AD44)</f>
        <v>700</v>
      </c>
      <c r="AA44" s="16">
        <v>700</v>
      </c>
      <c r="AB44" s="16"/>
      <c r="AC44" s="16"/>
      <c r="AD44" s="16"/>
      <c r="AE44" s="16"/>
      <c r="AF44" s="16"/>
      <c r="AG44" s="16"/>
      <c r="AH44" s="16"/>
      <c r="AI44" s="16"/>
      <c r="AJ44" s="16"/>
      <c r="AK44" s="16"/>
      <c r="AL44" s="17" t="s">
        <v>184</v>
      </c>
      <c r="AM44" s="17" t="s">
        <v>185</v>
      </c>
      <c r="AN44" s="16"/>
    </row>
    <row r="45" s="6" customFormat="1" ht="128.1" customHeight="1" spans="1:40">
      <c r="A45" s="16">
        <v>30</v>
      </c>
      <c r="B45" s="16" t="s">
        <v>186</v>
      </c>
      <c r="C45" s="16" t="s">
        <v>50</v>
      </c>
      <c r="D45" s="17" t="s">
        <v>187</v>
      </c>
      <c r="E45" s="16" t="s">
        <v>52</v>
      </c>
      <c r="F45" s="16" t="s">
        <v>50</v>
      </c>
      <c r="G45" s="16">
        <v>1</v>
      </c>
      <c r="H45" s="16">
        <v>398.68</v>
      </c>
      <c r="I45" s="16">
        <v>466</v>
      </c>
      <c r="J45" s="32">
        <v>1</v>
      </c>
      <c r="K45" s="32"/>
      <c r="L45" s="32"/>
      <c r="M45" s="32"/>
      <c r="N45" s="32"/>
      <c r="O45" s="32"/>
      <c r="P45" s="32"/>
      <c r="Q45" s="32"/>
      <c r="R45" s="32">
        <v>20</v>
      </c>
      <c r="S45" s="32">
        <v>100</v>
      </c>
      <c r="T45" s="16" t="s">
        <v>104</v>
      </c>
      <c r="U45" s="16" t="s">
        <v>105</v>
      </c>
      <c r="V45" s="16" t="s">
        <v>104</v>
      </c>
      <c r="W45" s="16" t="s">
        <v>106</v>
      </c>
      <c r="X45" s="16" t="s">
        <v>57</v>
      </c>
      <c r="Y45" s="16">
        <f>Z45+AE45+AF45+AG45+AH45+AI45+AK45</f>
        <v>398.68</v>
      </c>
      <c r="Z45" s="16">
        <f>SUM(AA45:AD45)</f>
        <v>398.68</v>
      </c>
      <c r="AA45" s="16">
        <v>398.68</v>
      </c>
      <c r="AB45" s="16"/>
      <c r="AC45" s="16"/>
      <c r="AD45" s="16"/>
      <c r="AE45" s="16"/>
      <c r="AF45" s="16"/>
      <c r="AG45" s="16"/>
      <c r="AH45" s="16"/>
      <c r="AI45" s="16"/>
      <c r="AJ45" s="16"/>
      <c r="AK45" s="16"/>
      <c r="AL45" s="17" t="s">
        <v>188</v>
      </c>
      <c r="AM45" s="17" t="s">
        <v>189</v>
      </c>
      <c r="AN45" s="16"/>
    </row>
    <row r="46" s="6" customFormat="1" ht="128.1" customHeight="1" spans="1:40">
      <c r="A46" s="16">
        <v>31</v>
      </c>
      <c r="B46" s="16" t="s">
        <v>190</v>
      </c>
      <c r="C46" s="16" t="s">
        <v>50</v>
      </c>
      <c r="D46" s="17" t="s">
        <v>191</v>
      </c>
      <c r="E46" s="16" t="s">
        <v>52</v>
      </c>
      <c r="F46" s="16" t="s">
        <v>50</v>
      </c>
      <c r="G46" s="16">
        <v>1</v>
      </c>
      <c r="H46" s="16">
        <v>550.3</v>
      </c>
      <c r="I46" s="31">
        <v>235469</v>
      </c>
      <c r="J46" s="16">
        <v>1</v>
      </c>
      <c r="K46" s="16"/>
      <c r="L46" s="16"/>
      <c r="M46" s="16"/>
      <c r="N46" s="16"/>
      <c r="O46" s="16"/>
      <c r="P46" s="16"/>
      <c r="Q46" s="16"/>
      <c r="R46" s="16">
        <v>2000</v>
      </c>
      <c r="S46" s="16">
        <v>7500</v>
      </c>
      <c r="T46" s="16" t="s">
        <v>104</v>
      </c>
      <c r="U46" s="16" t="s">
        <v>105</v>
      </c>
      <c r="V46" s="16" t="s">
        <v>104</v>
      </c>
      <c r="W46" s="16" t="s">
        <v>106</v>
      </c>
      <c r="X46" s="16" t="s">
        <v>57</v>
      </c>
      <c r="Y46" s="16">
        <f>Z46+AE46+AF46+AG46+AH46+AI46+AK46</f>
        <v>550.3</v>
      </c>
      <c r="Z46" s="16">
        <f>SUM(AA46:AD46)</f>
        <v>550.3</v>
      </c>
      <c r="AA46" s="16">
        <v>550.3</v>
      </c>
      <c r="AB46" s="16"/>
      <c r="AC46" s="16"/>
      <c r="AD46" s="16"/>
      <c r="AE46" s="16"/>
      <c r="AF46" s="16"/>
      <c r="AG46" s="16"/>
      <c r="AH46" s="16"/>
      <c r="AI46" s="16"/>
      <c r="AJ46" s="16"/>
      <c r="AK46" s="16"/>
      <c r="AL46" s="17" t="s">
        <v>192</v>
      </c>
      <c r="AM46" s="17" t="s">
        <v>112</v>
      </c>
      <c r="AN46" s="16"/>
    </row>
    <row r="47" s="2" customFormat="1" ht="128.1" customHeight="1" spans="1:40">
      <c r="A47" s="16">
        <v>32</v>
      </c>
      <c r="B47" s="16" t="s">
        <v>88</v>
      </c>
      <c r="C47" s="16" t="s">
        <v>50</v>
      </c>
      <c r="D47" s="17" t="s">
        <v>193</v>
      </c>
      <c r="E47" s="16" t="s">
        <v>52</v>
      </c>
      <c r="F47" s="16" t="s">
        <v>50</v>
      </c>
      <c r="G47" s="16">
        <v>1</v>
      </c>
      <c r="H47" s="16">
        <v>360</v>
      </c>
      <c r="I47" s="31">
        <v>200</v>
      </c>
      <c r="J47" s="16">
        <v>1</v>
      </c>
      <c r="K47" s="25"/>
      <c r="L47" s="25"/>
      <c r="M47" s="25"/>
      <c r="N47" s="25"/>
      <c r="O47" s="25"/>
      <c r="P47" s="25"/>
      <c r="Q47" s="25"/>
      <c r="R47" s="38">
        <v>370</v>
      </c>
      <c r="S47" s="39">
        <v>1674</v>
      </c>
      <c r="T47" s="16" t="s">
        <v>76</v>
      </c>
      <c r="U47" s="16" t="s">
        <v>77</v>
      </c>
      <c r="V47" s="16" t="s">
        <v>104</v>
      </c>
      <c r="W47" s="16" t="s">
        <v>106</v>
      </c>
      <c r="X47" s="16" t="s">
        <v>57</v>
      </c>
      <c r="Y47" s="16">
        <f>Z47+AE47+AF47+AG47+AH47+AI47+AK47</f>
        <v>360</v>
      </c>
      <c r="Z47" s="16">
        <f>SUM(AA47:AD47)</f>
        <v>360</v>
      </c>
      <c r="AA47" s="16">
        <v>360</v>
      </c>
      <c r="AB47" s="16"/>
      <c r="AC47" s="16"/>
      <c r="AD47" s="16"/>
      <c r="AE47" s="16"/>
      <c r="AF47" s="16"/>
      <c r="AG47" s="16"/>
      <c r="AH47" s="16"/>
      <c r="AI47" s="16"/>
      <c r="AJ47" s="16"/>
      <c r="AK47" s="16"/>
      <c r="AL47" s="17" t="s">
        <v>194</v>
      </c>
      <c r="AM47" s="17" t="s">
        <v>195</v>
      </c>
      <c r="AN47" s="16"/>
    </row>
    <row r="48" s="2" customFormat="1" ht="60" customHeight="1" spans="1:40">
      <c r="A48" s="15" t="s">
        <v>196</v>
      </c>
      <c r="B48" s="15"/>
      <c r="C48" s="15"/>
      <c r="D48" s="18"/>
      <c r="E48" s="15"/>
      <c r="F48" s="15"/>
      <c r="G48" s="16">
        <f>SUM(G49:G55)</f>
        <v>7</v>
      </c>
      <c r="H48" s="16">
        <f t="shared" ref="H48:S48" si="23">SUM(H49:H55)</f>
        <v>10000</v>
      </c>
      <c r="I48" s="16">
        <f t="shared" si="23"/>
        <v>30221</v>
      </c>
      <c r="J48" s="16">
        <f t="shared" si="23"/>
        <v>7</v>
      </c>
      <c r="K48" s="16">
        <f t="shared" si="23"/>
        <v>0</v>
      </c>
      <c r="L48" s="16">
        <f t="shared" si="23"/>
        <v>0</v>
      </c>
      <c r="M48" s="16">
        <f t="shared" si="23"/>
        <v>0</v>
      </c>
      <c r="N48" s="16">
        <f t="shared" si="23"/>
        <v>0</v>
      </c>
      <c r="O48" s="16">
        <f t="shared" si="23"/>
        <v>0</v>
      </c>
      <c r="P48" s="16">
        <f t="shared" si="23"/>
        <v>0</v>
      </c>
      <c r="Q48" s="16">
        <f t="shared" si="23"/>
        <v>0</v>
      </c>
      <c r="R48" s="16">
        <f t="shared" si="23"/>
        <v>30221</v>
      </c>
      <c r="S48" s="16">
        <f t="shared" si="23"/>
        <v>134603</v>
      </c>
      <c r="T48" s="16"/>
      <c r="U48" s="16"/>
      <c r="V48" s="16"/>
      <c r="W48" s="16"/>
      <c r="X48" s="16"/>
      <c r="Y48" s="16">
        <f>SUM(Y49:Y55)</f>
        <v>10000</v>
      </c>
      <c r="Z48" s="16">
        <f t="shared" ref="Z48:AJ48" si="24">SUM(Z49:Z55)</f>
        <v>4332.593</v>
      </c>
      <c r="AA48" s="16">
        <f t="shared" si="24"/>
        <v>4332.593</v>
      </c>
      <c r="AB48" s="16">
        <f t="shared" si="24"/>
        <v>0</v>
      </c>
      <c r="AC48" s="16">
        <f t="shared" si="24"/>
        <v>0</v>
      </c>
      <c r="AD48" s="16">
        <f t="shared" si="24"/>
        <v>0</v>
      </c>
      <c r="AE48" s="16">
        <f t="shared" si="24"/>
        <v>5667.407</v>
      </c>
      <c r="AF48" s="16">
        <f t="shared" si="24"/>
        <v>0</v>
      </c>
      <c r="AG48" s="16">
        <f t="shared" si="24"/>
        <v>0</v>
      </c>
      <c r="AH48" s="16">
        <f t="shared" si="24"/>
        <v>0</v>
      </c>
      <c r="AI48" s="16">
        <f t="shared" si="24"/>
        <v>0</v>
      </c>
      <c r="AJ48" s="16">
        <f t="shared" si="24"/>
        <v>0</v>
      </c>
      <c r="AK48" s="16"/>
      <c r="AL48" s="17"/>
      <c r="AM48" s="17"/>
      <c r="AN48" s="16"/>
    </row>
    <row r="49" s="2" customFormat="1" ht="128.1" customHeight="1" spans="1:40">
      <c r="A49" s="16">
        <v>33</v>
      </c>
      <c r="B49" s="16" t="s">
        <v>197</v>
      </c>
      <c r="C49" s="16" t="s">
        <v>50</v>
      </c>
      <c r="D49" s="17" t="s">
        <v>198</v>
      </c>
      <c r="E49" s="16" t="s">
        <v>52</v>
      </c>
      <c r="F49" s="16" t="s">
        <v>50</v>
      </c>
      <c r="G49" s="16">
        <v>1</v>
      </c>
      <c r="H49" s="16">
        <v>945.4356</v>
      </c>
      <c r="I49" s="31">
        <v>8500</v>
      </c>
      <c r="J49" s="16">
        <v>1</v>
      </c>
      <c r="K49" s="25"/>
      <c r="L49" s="25"/>
      <c r="M49" s="25"/>
      <c r="N49" s="25"/>
      <c r="O49" s="25"/>
      <c r="P49" s="25"/>
      <c r="Q49" s="25"/>
      <c r="R49" s="38">
        <v>8500</v>
      </c>
      <c r="S49" s="39">
        <v>40667</v>
      </c>
      <c r="T49" s="16" t="s">
        <v>55</v>
      </c>
      <c r="U49" s="16" t="s">
        <v>56</v>
      </c>
      <c r="V49" s="16" t="s">
        <v>55</v>
      </c>
      <c r="W49" s="16" t="s">
        <v>56</v>
      </c>
      <c r="X49" s="16" t="s">
        <v>57</v>
      </c>
      <c r="Y49" s="16">
        <v>945.4356</v>
      </c>
      <c r="Z49" s="16">
        <v>945.4356</v>
      </c>
      <c r="AA49" s="16">
        <v>945.4356</v>
      </c>
      <c r="AB49" s="16"/>
      <c r="AC49" s="16"/>
      <c r="AD49" s="16"/>
      <c r="AE49" s="16"/>
      <c r="AF49" s="16"/>
      <c r="AG49" s="16"/>
      <c r="AH49" s="16"/>
      <c r="AI49" s="16"/>
      <c r="AJ49" s="16"/>
      <c r="AK49" s="16"/>
      <c r="AL49" s="17" t="s">
        <v>199</v>
      </c>
      <c r="AM49" s="17" t="s">
        <v>200</v>
      </c>
      <c r="AN49" s="16"/>
    </row>
    <row r="50" s="2" customFormat="1" ht="128.1" customHeight="1" spans="1:40">
      <c r="A50" s="16">
        <v>34</v>
      </c>
      <c r="B50" s="16" t="s">
        <v>201</v>
      </c>
      <c r="C50" s="16" t="s">
        <v>50</v>
      </c>
      <c r="D50" s="17" t="s">
        <v>202</v>
      </c>
      <c r="E50" s="16" t="s">
        <v>52</v>
      </c>
      <c r="F50" s="16" t="s">
        <v>50</v>
      </c>
      <c r="G50" s="16">
        <v>1</v>
      </c>
      <c r="H50" s="16">
        <v>7404.6</v>
      </c>
      <c r="I50" s="31">
        <v>12250</v>
      </c>
      <c r="J50" s="16">
        <v>1</v>
      </c>
      <c r="K50" s="25"/>
      <c r="L50" s="25"/>
      <c r="M50" s="25"/>
      <c r="N50" s="25"/>
      <c r="O50" s="25"/>
      <c r="P50" s="25"/>
      <c r="Q50" s="25"/>
      <c r="R50" s="38">
        <v>12250</v>
      </c>
      <c r="S50" s="39">
        <v>57575</v>
      </c>
      <c r="T50" s="16" t="s">
        <v>138</v>
      </c>
      <c r="U50" s="16" t="s">
        <v>149</v>
      </c>
      <c r="V50" s="16" t="s">
        <v>138</v>
      </c>
      <c r="W50" s="16" t="s">
        <v>149</v>
      </c>
      <c r="X50" s="16" t="s">
        <v>140</v>
      </c>
      <c r="Y50" s="16">
        <v>7404.6</v>
      </c>
      <c r="Z50" s="16">
        <v>1737.193</v>
      </c>
      <c r="AA50" s="16">
        <v>1737.193</v>
      </c>
      <c r="AB50" s="16"/>
      <c r="AC50" s="16"/>
      <c r="AD50" s="16"/>
      <c r="AE50" s="16">
        <v>5667.407</v>
      </c>
      <c r="AF50" s="16"/>
      <c r="AG50" s="16"/>
      <c r="AH50" s="16"/>
      <c r="AI50" s="16"/>
      <c r="AJ50" s="16"/>
      <c r="AK50" s="16"/>
      <c r="AL50" s="17" t="s">
        <v>203</v>
      </c>
      <c r="AM50" s="17" t="s">
        <v>204</v>
      </c>
      <c r="AN50" s="16"/>
    </row>
    <row r="51" s="2" customFormat="1" ht="128.1" customHeight="1" spans="1:40">
      <c r="A51" s="16">
        <v>35</v>
      </c>
      <c r="B51" s="16" t="s">
        <v>205</v>
      </c>
      <c r="C51" s="16" t="s">
        <v>50</v>
      </c>
      <c r="D51" s="17" t="s">
        <v>206</v>
      </c>
      <c r="E51" s="16" t="s">
        <v>52</v>
      </c>
      <c r="F51" s="16" t="s">
        <v>50</v>
      </c>
      <c r="G51" s="16">
        <v>1</v>
      </c>
      <c r="H51" s="16">
        <v>316.07</v>
      </c>
      <c r="I51" s="31">
        <v>3457</v>
      </c>
      <c r="J51" s="16">
        <v>1</v>
      </c>
      <c r="K51" s="25"/>
      <c r="L51" s="25"/>
      <c r="M51" s="25"/>
      <c r="N51" s="25"/>
      <c r="O51" s="25"/>
      <c r="P51" s="25"/>
      <c r="Q51" s="25"/>
      <c r="R51" s="38">
        <v>3457</v>
      </c>
      <c r="S51" s="39">
        <v>15556</v>
      </c>
      <c r="T51" s="16" t="s">
        <v>207</v>
      </c>
      <c r="U51" s="16" t="s">
        <v>105</v>
      </c>
      <c r="V51" s="16" t="s">
        <v>104</v>
      </c>
      <c r="W51" s="16" t="s">
        <v>106</v>
      </c>
      <c r="X51" s="16" t="s">
        <v>57</v>
      </c>
      <c r="Y51" s="16">
        <v>316.07</v>
      </c>
      <c r="Z51" s="16">
        <v>316.07</v>
      </c>
      <c r="AA51" s="16">
        <v>316.07</v>
      </c>
      <c r="AB51" s="16"/>
      <c r="AC51" s="16"/>
      <c r="AD51" s="16"/>
      <c r="AE51" s="16"/>
      <c r="AF51" s="16"/>
      <c r="AG51" s="16"/>
      <c r="AH51" s="16"/>
      <c r="AI51" s="16"/>
      <c r="AJ51" s="16"/>
      <c r="AK51" s="16"/>
      <c r="AL51" s="17" t="s">
        <v>199</v>
      </c>
      <c r="AM51" s="17" t="s">
        <v>208</v>
      </c>
      <c r="AN51" s="16"/>
    </row>
    <row r="52" s="2" customFormat="1" ht="128.1" customHeight="1" spans="1:40">
      <c r="A52" s="16">
        <v>36</v>
      </c>
      <c r="B52" s="16" t="s">
        <v>209</v>
      </c>
      <c r="C52" s="16" t="s">
        <v>50</v>
      </c>
      <c r="D52" s="17" t="s">
        <v>210</v>
      </c>
      <c r="E52" s="16" t="s">
        <v>52</v>
      </c>
      <c r="F52" s="16" t="s">
        <v>50</v>
      </c>
      <c r="G52" s="16">
        <v>1</v>
      </c>
      <c r="H52" s="16">
        <v>678</v>
      </c>
      <c r="I52" s="31">
        <v>3226</v>
      </c>
      <c r="J52" s="16">
        <v>1</v>
      </c>
      <c r="K52" s="25"/>
      <c r="L52" s="25"/>
      <c r="M52" s="25"/>
      <c r="N52" s="25"/>
      <c r="O52" s="25"/>
      <c r="P52" s="25"/>
      <c r="Q52" s="25"/>
      <c r="R52" s="38">
        <v>3226</v>
      </c>
      <c r="S52" s="39">
        <v>14517</v>
      </c>
      <c r="T52" s="16" t="s">
        <v>211</v>
      </c>
      <c r="U52" s="16" t="s">
        <v>212</v>
      </c>
      <c r="V52" s="16" t="s">
        <v>211</v>
      </c>
      <c r="W52" s="16" t="s">
        <v>212</v>
      </c>
      <c r="X52" s="16" t="s">
        <v>213</v>
      </c>
      <c r="Y52" s="16">
        <v>678</v>
      </c>
      <c r="Z52" s="16">
        <v>678</v>
      </c>
      <c r="AA52" s="16">
        <v>678</v>
      </c>
      <c r="AB52" s="16"/>
      <c r="AC52" s="16"/>
      <c r="AD52" s="16"/>
      <c r="AE52" s="16"/>
      <c r="AF52" s="16"/>
      <c r="AG52" s="16"/>
      <c r="AH52" s="16"/>
      <c r="AI52" s="16"/>
      <c r="AJ52" s="16"/>
      <c r="AK52" s="16"/>
      <c r="AL52" s="17" t="s">
        <v>214</v>
      </c>
      <c r="AM52" s="17" t="s">
        <v>215</v>
      </c>
      <c r="AN52" s="16"/>
    </row>
    <row r="53" s="2" customFormat="1" ht="128.1" customHeight="1" spans="1:40">
      <c r="A53" s="16">
        <v>37</v>
      </c>
      <c r="B53" s="16" t="s">
        <v>216</v>
      </c>
      <c r="C53" s="16" t="s">
        <v>50</v>
      </c>
      <c r="D53" s="17" t="s">
        <v>217</v>
      </c>
      <c r="E53" s="16" t="s">
        <v>52</v>
      </c>
      <c r="F53" s="16" t="s">
        <v>50</v>
      </c>
      <c r="G53" s="16">
        <v>1</v>
      </c>
      <c r="H53" s="16">
        <v>106.8</v>
      </c>
      <c r="I53" s="31">
        <v>1000</v>
      </c>
      <c r="J53" s="16">
        <v>1</v>
      </c>
      <c r="K53" s="25"/>
      <c r="L53" s="25"/>
      <c r="M53" s="25"/>
      <c r="N53" s="25"/>
      <c r="O53" s="25"/>
      <c r="P53" s="25"/>
      <c r="Q53" s="25"/>
      <c r="R53" s="38">
        <v>1000</v>
      </c>
      <c r="S53" s="39">
        <v>4500</v>
      </c>
      <c r="T53" s="16" t="s">
        <v>218</v>
      </c>
      <c r="U53" s="16" t="s">
        <v>219</v>
      </c>
      <c r="V53" s="16" t="s">
        <v>218</v>
      </c>
      <c r="W53" s="16" t="s">
        <v>219</v>
      </c>
      <c r="X53" s="16" t="s">
        <v>213</v>
      </c>
      <c r="Y53" s="16">
        <v>106.8</v>
      </c>
      <c r="Z53" s="16">
        <v>106.8</v>
      </c>
      <c r="AA53" s="16">
        <v>106.8</v>
      </c>
      <c r="AB53" s="16"/>
      <c r="AC53" s="16"/>
      <c r="AD53" s="16"/>
      <c r="AE53" s="16"/>
      <c r="AF53" s="16"/>
      <c r="AG53" s="16"/>
      <c r="AH53" s="16"/>
      <c r="AI53" s="16"/>
      <c r="AJ53" s="16"/>
      <c r="AK53" s="16"/>
      <c r="AL53" s="17" t="s">
        <v>220</v>
      </c>
      <c r="AM53" s="17" t="s">
        <v>221</v>
      </c>
      <c r="AN53" s="16"/>
    </row>
    <row r="54" s="2" customFormat="1" ht="128.1" customHeight="1" spans="1:40">
      <c r="A54" s="16">
        <v>38</v>
      </c>
      <c r="B54" s="16" t="s">
        <v>222</v>
      </c>
      <c r="C54" s="16" t="s">
        <v>50</v>
      </c>
      <c r="D54" s="17" t="s">
        <v>223</v>
      </c>
      <c r="E54" s="16" t="s">
        <v>52</v>
      </c>
      <c r="F54" s="16" t="s">
        <v>50</v>
      </c>
      <c r="G54" s="16">
        <v>1</v>
      </c>
      <c r="H54" s="16">
        <v>547.1232</v>
      </c>
      <c r="I54" s="31">
        <v>1781</v>
      </c>
      <c r="J54" s="16">
        <v>1</v>
      </c>
      <c r="K54" s="25"/>
      <c r="L54" s="25"/>
      <c r="M54" s="25"/>
      <c r="N54" s="25"/>
      <c r="O54" s="25"/>
      <c r="P54" s="25"/>
      <c r="Q54" s="25"/>
      <c r="R54" s="38">
        <v>1781</v>
      </c>
      <c r="S54" s="39">
        <v>1781</v>
      </c>
      <c r="T54" s="16" t="s">
        <v>207</v>
      </c>
      <c r="U54" s="16" t="s">
        <v>105</v>
      </c>
      <c r="V54" s="16" t="s">
        <v>104</v>
      </c>
      <c r="W54" s="16" t="s">
        <v>106</v>
      </c>
      <c r="X54" s="16" t="s">
        <v>57</v>
      </c>
      <c r="Y54" s="16">
        <v>547.1232</v>
      </c>
      <c r="Z54" s="16">
        <v>547.1232</v>
      </c>
      <c r="AA54" s="16">
        <v>547.1232</v>
      </c>
      <c r="AB54" s="16"/>
      <c r="AC54" s="16"/>
      <c r="AD54" s="16"/>
      <c r="AE54" s="16"/>
      <c r="AF54" s="16"/>
      <c r="AG54" s="16"/>
      <c r="AH54" s="16"/>
      <c r="AI54" s="16"/>
      <c r="AJ54" s="16"/>
      <c r="AK54" s="16"/>
      <c r="AL54" s="17" t="s">
        <v>224</v>
      </c>
      <c r="AM54" s="17" t="s">
        <v>225</v>
      </c>
      <c r="AN54" s="16"/>
    </row>
    <row r="55" s="2" customFormat="1" ht="128.1" customHeight="1" spans="1:40">
      <c r="A55" s="16">
        <v>39</v>
      </c>
      <c r="B55" s="16" t="s">
        <v>226</v>
      </c>
      <c r="C55" s="16" t="s">
        <v>50</v>
      </c>
      <c r="D55" s="17" t="s">
        <v>227</v>
      </c>
      <c r="E55" s="16" t="s">
        <v>52</v>
      </c>
      <c r="F55" s="16" t="s">
        <v>50</v>
      </c>
      <c r="G55" s="16">
        <v>1</v>
      </c>
      <c r="H55" s="16">
        <v>1.9712</v>
      </c>
      <c r="I55" s="31">
        <v>7</v>
      </c>
      <c r="J55" s="16">
        <v>1</v>
      </c>
      <c r="K55" s="25"/>
      <c r="L55" s="25"/>
      <c r="M55" s="25"/>
      <c r="N55" s="25"/>
      <c r="O55" s="25"/>
      <c r="P55" s="25"/>
      <c r="Q55" s="25"/>
      <c r="R55" s="38">
        <v>7</v>
      </c>
      <c r="S55" s="39">
        <v>7</v>
      </c>
      <c r="T55" s="16" t="s">
        <v>104</v>
      </c>
      <c r="U55" s="16" t="s">
        <v>106</v>
      </c>
      <c r="V55" s="16" t="s">
        <v>104</v>
      </c>
      <c r="W55" s="16" t="s">
        <v>106</v>
      </c>
      <c r="X55" s="16" t="s">
        <v>57</v>
      </c>
      <c r="Y55" s="16">
        <v>1.9712</v>
      </c>
      <c r="Z55" s="16">
        <v>1.9712</v>
      </c>
      <c r="AA55" s="16">
        <v>1.9712</v>
      </c>
      <c r="AB55" s="16"/>
      <c r="AC55" s="16"/>
      <c r="AD55" s="16"/>
      <c r="AE55" s="16"/>
      <c r="AF55" s="16"/>
      <c r="AG55" s="16"/>
      <c r="AH55" s="16"/>
      <c r="AI55" s="16"/>
      <c r="AJ55" s="16"/>
      <c r="AK55" s="16"/>
      <c r="AL55" s="17" t="s">
        <v>228</v>
      </c>
      <c r="AM55" s="17" t="s">
        <v>229</v>
      </c>
      <c r="AN55" s="16"/>
    </row>
    <row r="56" s="2" customFormat="1" ht="39.95" customHeight="1" spans="1:40">
      <c r="A56" s="15" t="s">
        <v>230</v>
      </c>
      <c r="B56" s="15"/>
      <c r="C56" s="15"/>
      <c r="D56" s="18"/>
      <c r="E56" s="15"/>
      <c r="F56" s="15"/>
      <c r="G56" s="16">
        <f>G57</f>
        <v>18</v>
      </c>
      <c r="H56" s="16">
        <f t="shared" ref="H56:S56" si="25">H57</f>
        <v>7770</v>
      </c>
      <c r="I56" s="16">
        <f t="shared" si="25"/>
        <v>13584</v>
      </c>
      <c r="J56" s="16">
        <f t="shared" si="25"/>
        <v>18</v>
      </c>
      <c r="K56" s="16">
        <f t="shared" si="25"/>
        <v>0</v>
      </c>
      <c r="L56" s="16">
        <f t="shared" si="25"/>
        <v>0</v>
      </c>
      <c r="M56" s="16">
        <f t="shared" si="25"/>
        <v>0</v>
      </c>
      <c r="N56" s="16">
        <f t="shared" si="25"/>
        <v>0</v>
      </c>
      <c r="O56" s="16">
        <f t="shared" si="25"/>
        <v>0</v>
      </c>
      <c r="P56" s="16">
        <f t="shared" si="25"/>
        <v>0</v>
      </c>
      <c r="Q56" s="16">
        <f t="shared" si="25"/>
        <v>0</v>
      </c>
      <c r="R56" s="16">
        <f t="shared" si="25"/>
        <v>2934</v>
      </c>
      <c r="S56" s="16">
        <f t="shared" si="25"/>
        <v>13249</v>
      </c>
      <c r="T56" s="16"/>
      <c r="U56" s="16"/>
      <c r="V56" s="16"/>
      <c r="W56" s="16"/>
      <c r="X56" s="16"/>
      <c r="Y56" s="16">
        <f>Y57</f>
        <v>7110</v>
      </c>
      <c r="Z56" s="16">
        <f t="shared" ref="Z56:AK56" si="26">Z57</f>
        <v>3528</v>
      </c>
      <c r="AA56" s="16">
        <f t="shared" si="26"/>
        <v>3528</v>
      </c>
      <c r="AB56" s="16">
        <f t="shared" si="26"/>
        <v>0</v>
      </c>
      <c r="AC56" s="16">
        <f t="shared" si="26"/>
        <v>0</v>
      </c>
      <c r="AD56" s="16">
        <f t="shared" si="26"/>
        <v>0</v>
      </c>
      <c r="AE56" s="16">
        <f t="shared" si="26"/>
        <v>2322</v>
      </c>
      <c r="AF56" s="16">
        <f t="shared" si="26"/>
        <v>0</v>
      </c>
      <c r="AG56" s="16">
        <f t="shared" si="26"/>
        <v>0</v>
      </c>
      <c r="AH56" s="16">
        <f t="shared" si="26"/>
        <v>0</v>
      </c>
      <c r="AI56" s="16">
        <f t="shared" si="26"/>
        <v>1260</v>
      </c>
      <c r="AJ56" s="16">
        <f t="shared" si="26"/>
        <v>0</v>
      </c>
      <c r="AK56" s="16">
        <f t="shared" si="26"/>
        <v>0</v>
      </c>
      <c r="AL56" s="17"/>
      <c r="AM56" s="17"/>
      <c r="AN56" s="16"/>
    </row>
    <row r="57" s="2" customFormat="1" ht="39.95" customHeight="1" spans="1:40">
      <c r="A57" s="15" t="s">
        <v>231</v>
      </c>
      <c r="B57" s="15"/>
      <c r="C57" s="15"/>
      <c r="D57" s="18"/>
      <c r="E57" s="15"/>
      <c r="F57" s="15"/>
      <c r="G57" s="16">
        <f>SUM(G58:G75)</f>
        <v>18</v>
      </c>
      <c r="H57" s="16">
        <f t="shared" ref="H57:S57" si="27">SUM(H58:H75)</f>
        <v>7770</v>
      </c>
      <c r="I57" s="16">
        <f t="shared" si="27"/>
        <v>13584</v>
      </c>
      <c r="J57" s="16">
        <f t="shared" si="27"/>
        <v>18</v>
      </c>
      <c r="K57" s="16">
        <f t="shared" si="27"/>
        <v>0</v>
      </c>
      <c r="L57" s="16">
        <f t="shared" si="27"/>
        <v>0</v>
      </c>
      <c r="M57" s="16">
        <f t="shared" si="27"/>
        <v>0</v>
      </c>
      <c r="N57" s="16">
        <f t="shared" si="27"/>
        <v>0</v>
      </c>
      <c r="O57" s="16">
        <f t="shared" si="27"/>
        <v>0</v>
      </c>
      <c r="P57" s="16">
        <f t="shared" si="27"/>
        <v>0</v>
      </c>
      <c r="Q57" s="16">
        <f t="shared" si="27"/>
        <v>0</v>
      </c>
      <c r="R57" s="16">
        <f t="shared" si="27"/>
        <v>2934</v>
      </c>
      <c r="S57" s="16">
        <f t="shared" si="27"/>
        <v>13249</v>
      </c>
      <c r="T57" s="16"/>
      <c r="U57" s="16"/>
      <c r="V57" s="16"/>
      <c r="W57" s="16"/>
      <c r="X57" s="16"/>
      <c r="Y57" s="16">
        <f>SUM(Y58:Y75)</f>
        <v>7110</v>
      </c>
      <c r="Z57" s="16">
        <f t="shared" ref="Z57:AK57" si="28">SUM(Z58:Z75)</f>
        <v>3528</v>
      </c>
      <c r="AA57" s="16">
        <f t="shared" si="28"/>
        <v>3528</v>
      </c>
      <c r="AB57" s="16">
        <f t="shared" si="28"/>
        <v>0</v>
      </c>
      <c r="AC57" s="16">
        <f t="shared" si="28"/>
        <v>0</v>
      </c>
      <c r="AD57" s="16">
        <f t="shared" si="28"/>
        <v>0</v>
      </c>
      <c r="AE57" s="16">
        <f t="shared" si="28"/>
        <v>2322</v>
      </c>
      <c r="AF57" s="16">
        <f t="shared" si="28"/>
        <v>0</v>
      </c>
      <c r="AG57" s="16">
        <f t="shared" si="28"/>
        <v>0</v>
      </c>
      <c r="AH57" s="16">
        <f t="shared" si="28"/>
        <v>0</v>
      </c>
      <c r="AI57" s="16">
        <f t="shared" si="28"/>
        <v>1260</v>
      </c>
      <c r="AJ57" s="16">
        <f t="shared" si="28"/>
        <v>0</v>
      </c>
      <c r="AK57" s="16">
        <f t="shared" si="28"/>
        <v>0</v>
      </c>
      <c r="AL57" s="17"/>
      <c r="AM57" s="17"/>
      <c r="AN57" s="16"/>
    </row>
    <row r="58" s="2" customFormat="1" ht="130" customHeight="1" spans="1:40">
      <c r="A58" s="16">
        <v>40</v>
      </c>
      <c r="B58" s="16" t="s">
        <v>232</v>
      </c>
      <c r="C58" s="16" t="s">
        <v>50</v>
      </c>
      <c r="D58" s="17" t="s">
        <v>233</v>
      </c>
      <c r="E58" s="16" t="s">
        <v>52</v>
      </c>
      <c r="F58" s="16" t="s">
        <v>50</v>
      </c>
      <c r="G58" s="16">
        <v>1</v>
      </c>
      <c r="H58" s="26">
        <v>420</v>
      </c>
      <c r="I58" s="26">
        <v>1000</v>
      </c>
      <c r="J58" s="32">
        <v>1</v>
      </c>
      <c r="K58" s="32"/>
      <c r="L58" s="32"/>
      <c r="M58" s="32"/>
      <c r="N58" s="32"/>
      <c r="O58" s="32"/>
      <c r="P58" s="32"/>
      <c r="Q58" s="32"/>
      <c r="R58" s="32">
        <v>20</v>
      </c>
      <c r="S58" s="32">
        <v>20</v>
      </c>
      <c r="T58" s="16" t="s">
        <v>80</v>
      </c>
      <c r="U58" s="16" t="s">
        <v>81</v>
      </c>
      <c r="V58" s="16" t="s">
        <v>234</v>
      </c>
      <c r="W58" s="16" t="s">
        <v>235</v>
      </c>
      <c r="X58" s="16" t="s">
        <v>236</v>
      </c>
      <c r="Y58" s="16">
        <f>Z58+AE58+AF58+AG58+AH58+AI58+AK58</f>
        <v>420</v>
      </c>
      <c r="Z58" s="16">
        <f>SUM(AA58:AD58)</f>
        <v>420</v>
      </c>
      <c r="AA58" s="16">
        <v>420</v>
      </c>
      <c r="AB58" s="16"/>
      <c r="AC58" s="16"/>
      <c r="AD58" s="16"/>
      <c r="AE58" s="16"/>
      <c r="AF58" s="16"/>
      <c r="AG58" s="16"/>
      <c r="AH58" s="16"/>
      <c r="AI58" s="16"/>
      <c r="AJ58" s="16"/>
      <c r="AK58" s="16"/>
      <c r="AL58" s="17" t="s">
        <v>237</v>
      </c>
      <c r="AM58" s="17" t="s">
        <v>238</v>
      </c>
      <c r="AN58" s="16"/>
    </row>
    <row r="59" s="3" customFormat="1" ht="139" customHeight="1" spans="1:40">
      <c r="A59" s="16">
        <v>41</v>
      </c>
      <c r="B59" s="16" t="s">
        <v>239</v>
      </c>
      <c r="C59" s="16" t="s">
        <v>50</v>
      </c>
      <c r="D59" s="17" t="s">
        <v>240</v>
      </c>
      <c r="E59" s="16" t="s">
        <v>52</v>
      </c>
      <c r="F59" s="16" t="s">
        <v>50</v>
      </c>
      <c r="G59" s="16">
        <v>1</v>
      </c>
      <c r="H59" s="16">
        <v>440</v>
      </c>
      <c r="I59" s="16">
        <v>1000</v>
      </c>
      <c r="J59" s="16">
        <v>1</v>
      </c>
      <c r="K59" s="16"/>
      <c r="L59" s="16"/>
      <c r="M59" s="16"/>
      <c r="N59" s="16"/>
      <c r="O59" s="16"/>
      <c r="P59" s="16"/>
      <c r="Q59" s="16"/>
      <c r="R59" s="16">
        <v>400</v>
      </c>
      <c r="S59" s="16">
        <v>2200</v>
      </c>
      <c r="T59" s="16" t="s">
        <v>66</v>
      </c>
      <c r="U59" s="16" t="s">
        <v>67</v>
      </c>
      <c r="V59" s="16" t="s">
        <v>234</v>
      </c>
      <c r="W59" s="16" t="s">
        <v>235</v>
      </c>
      <c r="X59" s="16" t="s">
        <v>236</v>
      </c>
      <c r="Y59" s="16">
        <f>Z59+AE59+AF59+AG59+AH59+AI59+AK59</f>
        <v>440</v>
      </c>
      <c r="Z59" s="16">
        <f>SUM(AA59:AD59)</f>
        <v>440</v>
      </c>
      <c r="AA59" s="16">
        <v>440</v>
      </c>
      <c r="AB59" s="16"/>
      <c r="AC59" s="16"/>
      <c r="AD59" s="16"/>
      <c r="AE59" s="16"/>
      <c r="AF59" s="16"/>
      <c r="AG59" s="16"/>
      <c r="AH59" s="16"/>
      <c r="AI59" s="16"/>
      <c r="AJ59" s="16"/>
      <c r="AK59" s="16"/>
      <c r="AL59" s="17" t="s">
        <v>241</v>
      </c>
      <c r="AM59" s="17" t="s">
        <v>242</v>
      </c>
      <c r="AN59" s="16"/>
    </row>
    <row r="60" s="2" customFormat="1" ht="148" customHeight="1" spans="1:40">
      <c r="A60" s="16">
        <v>42</v>
      </c>
      <c r="B60" s="16" t="s">
        <v>243</v>
      </c>
      <c r="C60" s="16" t="s">
        <v>50</v>
      </c>
      <c r="D60" s="17" t="s">
        <v>244</v>
      </c>
      <c r="E60" s="16" t="s">
        <v>52</v>
      </c>
      <c r="F60" s="16" t="s">
        <v>50</v>
      </c>
      <c r="G60" s="16">
        <v>1</v>
      </c>
      <c r="H60" s="16">
        <v>190</v>
      </c>
      <c r="I60" s="16">
        <v>800</v>
      </c>
      <c r="J60" s="16">
        <v>1</v>
      </c>
      <c r="K60" s="16"/>
      <c r="L60" s="16"/>
      <c r="M60" s="16"/>
      <c r="N60" s="16"/>
      <c r="O60" s="16"/>
      <c r="P60" s="16"/>
      <c r="Q60" s="16"/>
      <c r="R60" s="16">
        <v>340</v>
      </c>
      <c r="S60" s="16">
        <v>2150</v>
      </c>
      <c r="T60" s="16" t="s">
        <v>66</v>
      </c>
      <c r="U60" s="16" t="s">
        <v>67</v>
      </c>
      <c r="V60" s="16" t="s">
        <v>234</v>
      </c>
      <c r="W60" s="16" t="s">
        <v>235</v>
      </c>
      <c r="X60" s="16" t="s">
        <v>236</v>
      </c>
      <c r="Y60" s="16">
        <f t="shared" ref="Y60:Y69" si="29">Z60+AE60+AF60+AG60+AH60+AI60+AK60</f>
        <v>190</v>
      </c>
      <c r="Z60" s="16">
        <f t="shared" ref="Z60:Z69" si="30">SUM(AA60:AD60)</f>
        <v>190</v>
      </c>
      <c r="AA60" s="16">
        <v>190</v>
      </c>
      <c r="AB60" s="16"/>
      <c r="AC60" s="16"/>
      <c r="AD60" s="16"/>
      <c r="AE60" s="16"/>
      <c r="AF60" s="16"/>
      <c r="AG60" s="16"/>
      <c r="AH60" s="16"/>
      <c r="AI60" s="16"/>
      <c r="AJ60" s="16"/>
      <c r="AK60" s="16"/>
      <c r="AL60" s="17" t="s">
        <v>241</v>
      </c>
      <c r="AM60" s="17" t="s">
        <v>242</v>
      </c>
      <c r="AN60" s="16"/>
    </row>
    <row r="61" s="5" customFormat="1" ht="188.1" customHeight="1" spans="1:40">
      <c r="A61" s="16">
        <v>43</v>
      </c>
      <c r="B61" s="16" t="s">
        <v>245</v>
      </c>
      <c r="C61" s="27" t="s">
        <v>50</v>
      </c>
      <c r="D61" s="17" t="s">
        <v>246</v>
      </c>
      <c r="E61" s="27" t="s">
        <v>52</v>
      </c>
      <c r="F61" s="27" t="s">
        <v>50</v>
      </c>
      <c r="G61" s="27">
        <v>1</v>
      </c>
      <c r="H61" s="16">
        <v>900</v>
      </c>
      <c r="I61" s="33">
        <v>1</v>
      </c>
      <c r="J61" s="27">
        <v>1</v>
      </c>
      <c r="K61" s="27"/>
      <c r="L61" s="27"/>
      <c r="M61" s="27"/>
      <c r="N61" s="27"/>
      <c r="O61" s="27"/>
      <c r="P61" s="27"/>
      <c r="Q61" s="27"/>
      <c r="R61" s="27">
        <v>50</v>
      </c>
      <c r="S61" s="27">
        <v>255</v>
      </c>
      <c r="T61" s="16" t="s">
        <v>66</v>
      </c>
      <c r="U61" s="16" t="s">
        <v>67</v>
      </c>
      <c r="V61" s="16" t="s">
        <v>234</v>
      </c>
      <c r="W61" s="16" t="s">
        <v>235</v>
      </c>
      <c r="X61" s="16" t="s">
        <v>236</v>
      </c>
      <c r="Y61" s="16">
        <f t="shared" si="29"/>
        <v>900</v>
      </c>
      <c r="Z61" s="16">
        <f t="shared" si="30"/>
        <v>0</v>
      </c>
      <c r="AA61" s="27"/>
      <c r="AB61" s="27"/>
      <c r="AC61" s="27"/>
      <c r="AD61" s="27"/>
      <c r="AE61" s="27"/>
      <c r="AF61" s="27"/>
      <c r="AG61" s="27"/>
      <c r="AH61" s="27"/>
      <c r="AI61" s="27">
        <v>900</v>
      </c>
      <c r="AJ61" s="27"/>
      <c r="AK61" s="27"/>
      <c r="AL61" s="17" t="s">
        <v>247</v>
      </c>
      <c r="AM61" s="17" t="s">
        <v>248</v>
      </c>
      <c r="AN61" s="16"/>
    </row>
    <row r="62" s="5" customFormat="1" ht="125.1" customHeight="1" spans="1:40">
      <c r="A62" s="16">
        <v>44</v>
      </c>
      <c r="B62" s="16" t="s">
        <v>249</v>
      </c>
      <c r="C62" s="27" t="s">
        <v>50</v>
      </c>
      <c r="D62" s="28" t="s">
        <v>250</v>
      </c>
      <c r="E62" s="16" t="s">
        <v>52</v>
      </c>
      <c r="F62" s="16" t="s">
        <v>50</v>
      </c>
      <c r="G62" s="27">
        <v>1</v>
      </c>
      <c r="H62" s="27">
        <v>300</v>
      </c>
      <c r="I62" s="33">
        <v>990</v>
      </c>
      <c r="J62" s="27">
        <v>1</v>
      </c>
      <c r="K62" s="27"/>
      <c r="L62" s="27"/>
      <c r="M62" s="27"/>
      <c r="N62" s="27"/>
      <c r="O62" s="27"/>
      <c r="P62" s="27"/>
      <c r="Q62" s="27"/>
      <c r="R62" s="27">
        <v>30</v>
      </c>
      <c r="S62" s="27">
        <v>136</v>
      </c>
      <c r="T62" s="27" t="s">
        <v>98</v>
      </c>
      <c r="U62" s="16" t="s">
        <v>99</v>
      </c>
      <c r="V62" s="16" t="s">
        <v>234</v>
      </c>
      <c r="W62" s="16" t="s">
        <v>235</v>
      </c>
      <c r="X62" s="16" t="s">
        <v>236</v>
      </c>
      <c r="Y62" s="16">
        <f t="shared" si="29"/>
        <v>300</v>
      </c>
      <c r="Z62" s="16">
        <f t="shared" si="30"/>
        <v>300</v>
      </c>
      <c r="AA62" s="27">
        <v>300</v>
      </c>
      <c r="AB62" s="27"/>
      <c r="AC62" s="27"/>
      <c r="AD62" s="27"/>
      <c r="AE62" s="27"/>
      <c r="AF62" s="27"/>
      <c r="AG62" s="27"/>
      <c r="AH62" s="27"/>
      <c r="AI62" s="27"/>
      <c r="AJ62" s="27"/>
      <c r="AK62" s="27"/>
      <c r="AL62" s="17" t="s">
        <v>251</v>
      </c>
      <c r="AM62" s="17" t="s">
        <v>252</v>
      </c>
      <c r="AN62" s="16"/>
    </row>
    <row r="63" s="2" customFormat="1" ht="125.1" customHeight="1" spans="1:40">
      <c r="A63" s="16">
        <v>45</v>
      </c>
      <c r="B63" s="16" t="s">
        <v>90</v>
      </c>
      <c r="C63" s="27" t="s">
        <v>50</v>
      </c>
      <c r="D63" s="29" t="s">
        <v>253</v>
      </c>
      <c r="E63" s="16" t="s">
        <v>52</v>
      </c>
      <c r="F63" s="16" t="s">
        <v>50</v>
      </c>
      <c r="G63" s="27">
        <v>1</v>
      </c>
      <c r="H63" s="16">
        <v>220</v>
      </c>
      <c r="I63" s="31">
        <v>400</v>
      </c>
      <c r="J63" s="16">
        <v>1</v>
      </c>
      <c r="K63" s="25"/>
      <c r="L63" s="25"/>
      <c r="M63" s="25"/>
      <c r="N63" s="25"/>
      <c r="O63" s="25"/>
      <c r="P63" s="25"/>
      <c r="Q63" s="25"/>
      <c r="R63" s="25">
        <v>25</v>
      </c>
      <c r="S63" s="25">
        <v>98</v>
      </c>
      <c r="T63" s="16" t="s">
        <v>80</v>
      </c>
      <c r="U63" s="16" t="s">
        <v>81</v>
      </c>
      <c r="V63" s="16" t="s">
        <v>55</v>
      </c>
      <c r="W63" s="25" t="s">
        <v>56</v>
      </c>
      <c r="X63" s="25" t="s">
        <v>57</v>
      </c>
      <c r="Y63" s="16">
        <f t="shared" si="29"/>
        <v>220</v>
      </c>
      <c r="Z63" s="16">
        <f t="shared" si="30"/>
        <v>0</v>
      </c>
      <c r="AA63" s="16"/>
      <c r="AB63" s="16"/>
      <c r="AC63" s="16"/>
      <c r="AD63" s="16"/>
      <c r="AE63" s="16"/>
      <c r="AF63" s="16"/>
      <c r="AG63" s="16"/>
      <c r="AH63" s="16"/>
      <c r="AI63" s="16">
        <v>220</v>
      </c>
      <c r="AJ63" s="16"/>
      <c r="AK63" s="16"/>
      <c r="AL63" s="17" t="s">
        <v>254</v>
      </c>
      <c r="AM63" s="17" t="s">
        <v>255</v>
      </c>
      <c r="AN63" s="16"/>
    </row>
    <row r="64" s="2" customFormat="1" ht="126" customHeight="1" spans="1:40">
      <c r="A64" s="16">
        <v>46</v>
      </c>
      <c r="B64" s="16" t="s">
        <v>256</v>
      </c>
      <c r="C64" s="27" t="s">
        <v>50</v>
      </c>
      <c r="D64" s="29" t="s">
        <v>257</v>
      </c>
      <c r="E64" s="16" t="s">
        <v>52</v>
      </c>
      <c r="F64" s="16" t="s">
        <v>50</v>
      </c>
      <c r="G64" s="27">
        <v>1</v>
      </c>
      <c r="H64" s="16">
        <v>60</v>
      </c>
      <c r="I64" s="31">
        <v>260</v>
      </c>
      <c r="J64" s="16">
        <v>1</v>
      </c>
      <c r="K64" s="25"/>
      <c r="L64" s="25"/>
      <c r="M64" s="25"/>
      <c r="N64" s="25"/>
      <c r="O64" s="25"/>
      <c r="P64" s="25"/>
      <c r="Q64" s="25"/>
      <c r="R64" s="25">
        <v>20</v>
      </c>
      <c r="S64" s="25">
        <v>86</v>
      </c>
      <c r="T64" s="16" t="s">
        <v>80</v>
      </c>
      <c r="U64" s="16" t="s">
        <v>81</v>
      </c>
      <c r="V64" s="16" t="s">
        <v>234</v>
      </c>
      <c r="W64" s="16" t="s">
        <v>235</v>
      </c>
      <c r="X64" s="16" t="s">
        <v>236</v>
      </c>
      <c r="Y64" s="16">
        <f t="shared" si="29"/>
        <v>60</v>
      </c>
      <c r="Z64" s="16">
        <f t="shared" si="30"/>
        <v>60</v>
      </c>
      <c r="AA64" s="16">
        <v>60</v>
      </c>
      <c r="AB64" s="16"/>
      <c r="AC64" s="16"/>
      <c r="AD64" s="16"/>
      <c r="AE64" s="16"/>
      <c r="AF64" s="16"/>
      <c r="AG64" s="16"/>
      <c r="AH64" s="16"/>
      <c r="AI64" s="16"/>
      <c r="AJ64" s="16"/>
      <c r="AK64" s="16"/>
      <c r="AL64" s="17" t="s">
        <v>258</v>
      </c>
      <c r="AM64" s="17" t="s">
        <v>259</v>
      </c>
      <c r="AN64" s="16"/>
    </row>
    <row r="65" s="2" customFormat="1" ht="126" customHeight="1" spans="1:40">
      <c r="A65" s="16">
        <v>47</v>
      </c>
      <c r="B65" s="16" t="s">
        <v>260</v>
      </c>
      <c r="C65" s="27" t="s">
        <v>50</v>
      </c>
      <c r="D65" s="17" t="s">
        <v>261</v>
      </c>
      <c r="E65" s="16" t="s">
        <v>52</v>
      </c>
      <c r="F65" s="16" t="s">
        <v>50</v>
      </c>
      <c r="G65" s="27">
        <v>1</v>
      </c>
      <c r="H65" s="16">
        <v>1230</v>
      </c>
      <c r="I65" s="31">
        <v>3774</v>
      </c>
      <c r="J65" s="16">
        <v>1</v>
      </c>
      <c r="K65" s="25"/>
      <c r="L65" s="25"/>
      <c r="M65" s="25"/>
      <c r="N65" s="25"/>
      <c r="O65" s="25"/>
      <c r="P65" s="25"/>
      <c r="Q65" s="25"/>
      <c r="R65" s="25">
        <v>80</v>
      </c>
      <c r="S65" s="25">
        <v>300</v>
      </c>
      <c r="T65" s="16" t="s">
        <v>76</v>
      </c>
      <c r="U65" s="16" t="s">
        <v>77</v>
      </c>
      <c r="V65" s="16" t="s">
        <v>55</v>
      </c>
      <c r="W65" s="16" t="s">
        <v>56</v>
      </c>
      <c r="X65" s="16" t="s">
        <v>57</v>
      </c>
      <c r="Y65" s="16">
        <f t="shared" si="29"/>
        <v>1230</v>
      </c>
      <c r="Z65" s="16">
        <f t="shared" si="30"/>
        <v>508</v>
      </c>
      <c r="AA65" s="16">
        <v>508</v>
      </c>
      <c r="AB65" s="16"/>
      <c r="AC65" s="16"/>
      <c r="AD65" s="16"/>
      <c r="AE65" s="16">
        <v>722</v>
      </c>
      <c r="AF65" s="16"/>
      <c r="AG65" s="16"/>
      <c r="AH65" s="16"/>
      <c r="AI65" s="16"/>
      <c r="AJ65" s="16"/>
      <c r="AK65" s="16"/>
      <c r="AL65" s="17" t="s">
        <v>262</v>
      </c>
      <c r="AM65" s="17" t="s">
        <v>263</v>
      </c>
      <c r="AN65" s="16"/>
    </row>
    <row r="66" s="2" customFormat="1" ht="126" customHeight="1" spans="1:40">
      <c r="A66" s="16">
        <v>48</v>
      </c>
      <c r="B66" s="16" t="s">
        <v>264</v>
      </c>
      <c r="C66" s="27" t="s">
        <v>50</v>
      </c>
      <c r="D66" s="17" t="s">
        <v>265</v>
      </c>
      <c r="E66" s="16" t="s">
        <v>52</v>
      </c>
      <c r="F66" s="16" t="s">
        <v>50</v>
      </c>
      <c r="G66" s="27">
        <v>1</v>
      </c>
      <c r="H66" s="16">
        <v>250</v>
      </c>
      <c r="I66" s="31">
        <v>1200</v>
      </c>
      <c r="J66" s="16">
        <v>1</v>
      </c>
      <c r="K66" s="25"/>
      <c r="L66" s="25"/>
      <c r="M66" s="25"/>
      <c r="N66" s="25"/>
      <c r="O66" s="25"/>
      <c r="P66" s="25"/>
      <c r="Q66" s="25"/>
      <c r="R66" s="25">
        <v>10</v>
      </c>
      <c r="S66" s="25">
        <v>25</v>
      </c>
      <c r="T66" s="16" t="s">
        <v>76</v>
      </c>
      <c r="U66" s="16" t="s">
        <v>77</v>
      </c>
      <c r="V66" s="16" t="s">
        <v>234</v>
      </c>
      <c r="W66" s="16" t="s">
        <v>235</v>
      </c>
      <c r="X66" s="16" t="s">
        <v>236</v>
      </c>
      <c r="Y66" s="16">
        <f t="shared" si="29"/>
        <v>250</v>
      </c>
      <c r="Z66" s="16">
        <f t="shared" si="30"/>
        <v>250</v>
      </c>
      <c r="AA66" s="16">
        <v>250</v>
      </c>
      <c r="AB66" s="16"/>
      <c r="AC66" s="16"/>
      <c r="AD66" s="16"/>
      <c r="AE66" s="16"/>
      <c r="AF66" s="16"/>
      <c r="AG66" s="16"/>
      <c r="AH66" s="16"/>
      <c r="AI66" s="16"/>
      <c r="AJ66" s="16"/>
      <c r="AK66" s="16"/>
      <c r="AL66" s="17" t="s">
        <v>266</v>
      </c>
      <c r="AM66" s="17" t="s">
        <v>267</v>
      </c>
      <c r="AN66" s="16"/>
    </row>
    <row r="67" s="2" customFormat="1" ht="144" customHeight="1" spans="1:40">
      <c r="A67" s="16">
        <v>49</v>
      </c>
      <c r="B67" s="16" t="s">
        <v>268</v>
      </c>
      <c r="C67" s="27" t="s">
        <v>50</v>
      </c>
      <c r="D67" s="17" t="s">
        <v>269</v>
      </c>
      <c r="E67" s="16" t="s">
        <v>52</v>
      </c>
      <c r="F67" s="16" t="s">
        <v>50</v>
      </c>
      <c r="G67" s="27">
        <v>1</v>
      </c>
      <c r="H67" s="46">
        <v>350</v>
      </c>
      <c r="I67" s="31">
        <v>3000</v>
      </c>
      <c r="J67" s="16">
        <v>1</v>
      </c>
      <c r="K67" s="25"/>
      <c r="L67" s="25"/>
      <c r="M67" s="25"/>
      <c r="N67" s="25"/>
      <c r="O67" s="25"/>
      <c r="P67" s="25"/>
      <c r="Q67" s="25"/>
      <c r="R67" s="25">
        <v>16</v>
      </c>
      <c r="S67" s="25">
        <v>64</v>
      </c>
      <c r="T67" s="16" t="s">
        <v>66</v>
      </c>
      <c r="U67" s="16" t="s">
        <v>67</v>
      </c>
      <c r="V67" s="16" t="s">
        <v>55</v>
      </c>
      <c r="W67" s="16" t="s">
        <v>56</v>
      </c>
      <c r="X67" s="16" t="s">
        <v>57</v>
      </c>
      <c r="Y67" s="16">
        <f t="shared" si="29"/>
        <v>350</v>
      </c>
      <c r="Z67" s="16">
        <f t="shared" si="30"/>
        <v>350</v>
      </c>
      <c r="AA67" s="16">
        <v>350</v>
      </c>
      <c r="AB67" s="16"/>
      <c r="AC67" s="16"/>
      <c r="AD67" s="16"/>
      <c r="AE67" s="16"/>
      <c r="AF67" s="16"/>
      <c r="AG67" s="16"/>
      <c r="AH67" s="16"/>
      <c r="AI67" s="16"/>
      <c r="AJ67" s="16"/>
      <c r="AK67" s="16"/>
      <c r="AL67" s="17" t="s">
        <v>270</v>
      </c>
      <c r="AM67" s="17" t="s">
        <v>271</v>
      </c>
      <c r="AN67" s="16"/>
    </row>
    <row r="68" s="2" customFormat="1" ht="313" customHeight="1" spans="1:42">
      <c r="A68" s="16">
        <v>50</v>
      </c>
      <c r="B68" s="16" t="s">
        <v>272</v>
      </c>
      <c r="C68" s="27" t="s">
        <v>50</v>
      </c>
      <c r="D68" s="17" t="s">
        <v>273</v>
      </c>
      <c r="E68" s="16" t="s">
        <v>52</v>
      </c>
      <c r="F68" s="16" t="s">
        <v>50</v>
      </c>
      <c r="G68" s="27">
        <v>1</v>
      </c>
      <c r="H68" s="16">
        <v>130</v>
      </c>
      <c r="I68" s="16">
        <v>8</v>
      </c>
      <c r="J68" s="16">
        <v>1</v>
      </c>
      <c r="K68" s="16"/>
      <c r="L68" s="16"/>
      <c r="M68" s="16"/>
      <c r="N68" s="16"/>
      <c r="O68" s="16"/>
      <c r="P68" s="16"/>
      <c r="Q68" s="16"/>
      <c r="R68" s="16">
        <v>988</v>
      </c>
      <c r="S68" s="16">
        <v>4036</v>
      </c>
      <c r="T68" s="16" t="s">
        <v>80</v>
      </c>
      <c r="U68" s="16" t="s">
        <v>81</v>
      </c>
      <c r="V68" s="16" t="s">
        <v>104</v>
      </c>
      <c r="W68" s="16" t="s">
        <v>106</v>
      </c>
      <c r="X68" s="16" t="s">
        <v>57</v>
      </c>
      <c r="Y68" s="16">
        <v>130</v>
      </c>
      <c r="Z68" s="16">
        <v>130</v>
      </c>
      <c r="AA68" s="16">
        <v>130</v>
      </c>
      <c r="AB68" s="25"/>
      <c r="AC68" s="25"/>
      <c r="AD68" s="25"/>
      <c r="AE68" s="16"/>
      <c r="AF68" s="16"/>
      <c r="AG68" s="16"/>
      <c r="AH68" s="56"/>
      <c r="AI68" s="56"/>
      <c r="AJ68" s="16"/>
      <c r="AK68" s="16"/>
      <c r="AL68" s="16" t="s">
        <v>274</v>
      </c>
      <c r="AM68" s="17" t="s">
        <v>275</v>
      </c>
      <c r="AN68" s="16"/>
      <c r="AO68" s="44"/>
      <c r="AP68" s="9"/>
    </row>
    <row r="69" s="2" customFormat="1" ht="150" customHeight="1" spans="1:42">
      <c r="A69" s="16">
        <v>51</v>
      </c>
      <c r="B69" s="16" t="s">
        <v>276</v>
      </c>
      <c r="C69" s="27" t="s">
        <v>50</v>
      </c>
      <c r="D69" s="17" t="s">
        <v>277</v>
      </c>
      <c r="E69" s="16" t="s">
        <v>52</v>
      </c>
      <c r="F69" s="16" t="s">
        <v>50</v>
      </c>
      <c r="G69" s="27">
        <v>1</v>
      </c>
      <c r="H69" s="16">
        <v>100</v>
      </c>
      <c r="I69" s="16">
        <v>4</v>
      </c>
      <c r="J69" s="16">
        <v>1</v>
      </c>
      <c r="K69" s="16"/>
      <c r="L69" s="16"/>
      <c r="M69" s="16"/>
      <c r="N69" s="16"/>
      <c r="O69" s="16"/>
      <c r="P69" s="16"/>
      <c r="Q69" s="16"/>
      <c r="R69" s="16">
        <v>10</v>
      </c>
      <c r="S69" s="16">
        <v>10</v>
      </c>
      <c r="T69" s="16" t="s">
        <v>66</v>
      </c>
      <c r="U69" s="16" t="s">
        <v>67</v>
      </c>
      <c r="V69" s="16" t="s">
        <v>234</v>
      </c>
      <c r="W69" s="16" t="s">
        <v>235</v>
      </c>
      <c r="X69" s="16" t="s">
        <v>213</v>
      </c>
      <c r="Y69" s="16">
        <v>100</v>
      </c>
      <c r="Z69" s="16">
        <v>100</v>
      </c>
      <c r="AA69" s="16">
        <v>100</v>
      </c>
      <c r="AB69" s="25"/>
      <c r="AC69" s="25"/>
      <c r="AD69" s="25"/>
      <c r="AE69" s="16"/>
      <c r="AF69" s="16"/>
      <c r="AG69" s="16"/>
      <c r="AH69" s="56"/>
      <c r="AI69" s="56"/>
      <c r="AJ69" s="16"/>
      <c r="AK69" s="16"/>
      <c r="AL69" s="16" t="s">
        <v>278</v>
      </c>
      <c r="AM69" s="17" t="s">
        <v>279</v>
      </c>
      <c r="AN69" s="16"/>
      <c r="AO69" s="44"/>
      <c r="AP69" s="9"/>
    </row>
    <row r="70" s="2" customFormat="1" ht="150" customHeight="1" spans="1:42">
      <c r="A70" s="16">
        <v>52</v>
      </c>
      <c r="B70" s="16" t="s">
        <v>280</v>
      </c>
      <c r="C70" s="27" t="s">
        <v>50</v>
      </c>
      <c r="D70" s="17" t="s">
        <v>281</v>
      </c>
      <c r="E70" s="16" t="s">
        <v>52</v>
      </c>
      <c r="F70" s="16" t="s">
        <v>50</v>
      </c>
      <c r="G70" s="27">
        <v>1</v>
      </c>
      <c r="H70" s="16">
        <v>80</v>
      </c>
      <c r="I70" s="16">
        <v>1</v>
      </c>
      <c r="J70" s="16">
        <v>1</v>
      </c>
      <c r="K70" s="16"/>
      <c r="L70" s="16"/>
      <c r="M70" s="16"/>
      <c r="N70" s="16"/>
      <c r="O70" s="16"/>
      <c r="P70" s="16"/>
      <c r="Q70" s="16"/>
      <c r="R70" s="16">
        <v>25</v>
      </c>
      <c r="S70" s="16">
        <v>80</v>
      </c>
      <c r="T70" s="16" t="s">
        <v>76</v>
      </c>
      <c r="U70" s="16" t="s">
        <v>77</v>
      </c>
      <c r="V70" s="16" t="s">
        <v>234</v>
      </c>
      <c r="W70" s="16" t="s">
        <v>235</v>
      </c>
      <c r="X70" s="16" t="s">
        <v>213</v>
      </c>
      <c r="Y70" s="16">
        <v>80</v>
      </c>
      <c r="Z70" s="16">
        <v>80</v>
      </c>
      <c r="AA70" s="16">
        <v>80</v>
      </c>
      <c r="AB70" s="25"/>
      <c r="AC70" s="25"/>
      <c r="AD70" s="25"/>
      <c r="AE70" s="16"/>
      <c r="AF70" s="16"/>
      <c r="AG70" s="16"/>
      <c r="AH70" s="56"/>
      <c r="AI70" s="56"/>
      <c r="AJ70" s="16"/>
      <c r="AK70" s="16"/>
      <c r="AL70" s="16" t="s">
        <v>282</v>
      </c>
      <c r="AM70" s="17" t="s">
        <v>283</v>
      </c>
      <c r="AN70" s="16"/>
      <c r="AO70" s="44"/>
      <c r="AP70" s="9"/>
    </row>
    <row r="71" s="2" customFormat="1" ht="150" customHeight="1" spans="1:42">
      <c r="A71" s="16">
        <v>53</v>
      </c>
      <c r="B71" s="16" t="s">
        <v>284</v>
      </c>
      <c r="C71" s="27" t="s">
        <v>50</v>
      </c>
      <c r="D71" s="17" t="s">
        <v>285</v>
      </c>
      <c r="E71" s="16" t="s">
        <v>52</v>
      </c>
      <c r="F71" s="16" t="s">
        <v>50</v>
      </c>
      <c r="G71" s="27">
        <v>1</v>
      </c>
      <c r="H71" s="16">
        <v>800</v>
      </c>
      <c r="I71" s="16">
        <v>140</v>
      </c>
      <c r="J71" s="16">
        <v>1</v>
      </c>
      <c r="K71" s="16"/>
      <c r="L71" s="16"/>
      <c r="M71" s="16"/>
      <c r="N71" s="16"/>
      <c r="O71" s="16"/>
      <c r="P71" s="16"/>
      <c r="Q71" s="16"/>
      <c r="R71" s="16">
        <v>30</v>
      </c>
      <c r="S71" s="16">
        <v>50</v>
      </c>
      <c r="T71" s="16" t="s">
        <v>53</v>
      </c>
      <c r="U71" s="16" t="s">
        <v>54</v>
      </c>
      <c r="V71" s="16" t="s">
        <v>234</v>
      </c>
      <c r="W71" s="16" t="s">
        <v>235</v>
      </c>
      <c r="X71" s="16" t="s">
        <v>213</v>
      </c>
      <c r="Y71" s="16">
        <v>140</v>
      </c>
      <c r="Z71" s="16"/>
      <c r="AA71" s="16"/>
      <c r="AB71" s="25"/>
      <c r="AC71" s="25"/>
      <c r="AD71" s="25"/>
      <c r="AE71" s="16"/>
      <c r="AF71" s="16"/>
      <c r="AG71" s="16"/>
      <c r="AH71" s="56"/>
      <c r="AI71" s="16">
        <v>140</v>
      </c>
      <c r="AJ71" s="16"/>
      <c r="AK71" s="16"/>
      <c r="AL71" s="16" t="s">
        <v>286</v>
      </c>
      <c r="AM71" s="17" t="s">
        <v>287</v>
      </c>
      <c r="AN71" s="16" t="s">
        <v>87</v>
      </c>
      <c r="AO71" s="44"/>
      <c r="AP71" s="2" t="str">
        <f>VLOOKUP(D71,Sheet1!$D:$D,1,)</f>
        <v>哈拉峻乡欧吐拉哈拉峻村、皮羌村民族特色产品展示展销建设项目</v>
      </c>
    </row>
    <row r="72" s="2" customFormat="1" ht="150" customHeight="1" spans="1:42">
      <c r="A72" s="16">
        <v>54</v>
      </c>
      <c r="B72" s="16" t="s">
        <v>288</v>
      </c>
      <c r="C72" s="27" t="s">
        <v>50</v>
      </c>
      <c r="D72" s="17" t="s">
        <v>289</v>
      </c>
      <c r="E72" s="16" t="s">
        <v>52</v>
      </c>
      <c r="F72" s="16" t="s">
        <v>50</v>
      </c>
      <c r="G72" s="27">
        <v>1</v>
      </c>
      <c r="H72" s="16">
        <v>70</v>
      </c>
      <c r="I72" s="16">
        <v>4</v>
      </c>
      <c r="J72" s="16">
        <v>1</v>
      </c>
      <c r="K72" s="16"/>
      <c r="L72" s="16"/>
      <c r="M72" s="16"/>
      <c r="N72" s="16"/>
      <c r="O72" s="16"/>
      <c r="P72" s="16"/>
      <c r="Q72" s="16"/>
      <c r="R72" s="16">
        <v>20</v>
      </c>
      <c r="S72" s="16">
        <v>65</v>
      </c>
      <c r="T72" s="16" t="s">
        <v>76</v>
      </c>
      <c r="U72" s="16" t="s">
        <v>77</v>
      </c>
      <c r="V72" s="16" t="s">
        <v>234</v>
      </c>
      <c r="W72" s="16" t="s">
        <v>235</v>
      </c>
      <c r="X72" s="16" t="s">
        <v>213</v>
      </c>
      <c r="Y72" s="16">
        <v>70</v>
      </c>
      <c r="Z72" s="16">
        <v>70</v>
      </c>
      <c r="AA72" s="16">
        <v>70</v>
      </c>
      <c r="AB72" s="25"/>
      <c r="AC72" s="25"/>
      <c r="AD72" s="25"/>
      <c r="AE72" s="16"/>
      <c r="AF72" s="16"/>
      <c r="AG72" s="16"/>
      <c r="AH72" s="56"/>
      <c r="AI72" s="56"/>
      <c r="AJ72" s="16"/>
      <c r="AK72" s="16"/>
      <c r="AL72" s="16" t="s">
        <v>282</v>
      </c>
      <c r="AM72" s="17" t="s">
        <v>283</v>
      </c>
      <c r="AN72" s="16"/>
      <c r="AO72" s="44"/>
      <c r="AP72" s="9"/>
    </row>
    <row r="73" s="2" customFormat="1" ht="322" customHeight="1" spans="1:42">
      <c r="A73" s="16">
        <v>55</v>
      </c>
      <c r="B73" s="16" t="s">
        <v>290</v>
      </c>
      <c r="C73" s="27" t="s">
        <v>50</v>
      </c>
      <c r="D73" s="17" t="s">
        <v>291</v>
      </c>
      <c r="E73" s="16" t="s">
        <v>52</v>
      </c>
      <c r="F73" s="16" t="s">
        <v>50</v>
      </c>
      <c r="G73" s="27">
        <v>1</v>
      </c>
      <c r="H73" s="16">
        <v>1600</v>
      </c>
      <c r="I73" s="16">
        <v>1</v>
      </c>
      <c r="J73" s="16">
        <v>1</v>
      </c>
      <c r="K73" s="16"/>
      <c r="L73" s="16"/>
      <c r="M73" s="16"/>
      <c r="N73" s="16"/>
      <c r="O73" s="16"/>
      <c r="P73" s="16"/>
      <c r="Q73" s="16"/>
      <c r="R73" s="16">
        <v>100</v>
      </c>
      <c r="S73" s="16">
        <v>500</v>
      </c>
      <c r="T73" s="16" t="s">
        <v>234</v>
      </c>
      <c r="U73" s="16" t="s">
        <v>235</v>
      </c>
      <c r="V73" s="16" t="s">
        <v>234</v>
      </c>
      <c r="W73" s="16" t="s">
        <v>235</v>
      </c>
      <c r="X73" s="16" t="s">
        <v>213</v>
      </c>
      <c r="Y73" s="16">
        <v>1600</v>
      </c>
      <c r="Z73" s="16"/>
      <c r="AA73" s="16"/>
      <c r="AB73" s="25"/>
      <c r="AC73" s="25"/>
      <c r="AD73" s="25"/>
      <c r="AE73" s="16">
        <v>1600</v>
      </c>
      <c r="AF73" s="16"/>
      <c r="AG73" s="16"/>
      <c r="AH73" s="56"/>
      <c r="AI73" s="16"/>
      <c r="AJ73" s="16"/>
      <c r="AK73" s="16"/>
      <c r="AL73" s="16" t="s">
        <v>292</v>
      </c>
      <c r="AM73" s="17" t="s">
        <v>293</v>
      </c>
      <c r="AN73" s="16"/>
      <c r="AO73" s="44"/>
      <c r="AP73" s="9"/>
    </row>
    <row r="74" s="2" customFormat="1" ht="131" customHeight="1" spans="1:42">
      <c r="A74" s="16">
        <v>56</v>
      </c>
      <c r="B74" s="16" t="s">
        <v>294</v>
      </c>
      <c r="C74" s="27" t="s">
        <v>50</v>
      </c>
      <c r="D74" s="17" t="s">
        <v>295</v>
      </c>
      <c r="E74" s="16" t="s">
        <v>52</v>
      </c>
      <c r="F74" s="16" t="s">
        <v>50</v>
      </c>
      <c r="G74" s="27">
        <v>1</v>
      </c>
      <c r="H74" s="16">
        <v>30</v>
      </c>
      <c r="I74" s="16">
        <v>1</v>
      </c>
      <c r="J74" s="16">
        <v>1</v>
      </c>
      <c r="K74" s="16"/>
      <c r="L74" s="16"/>
      <c r="M74" s="16"/>
      <c r="N74" s="16"/>
      <c r="O74" s="16"/>
      <c r="P74" s="16"/>
      <c r="Q74" s="16"/>
      <c r="R74" s="16">
        <v>400</v>
      </c>
      <c r="S74" s="16">
        <v>1500</v>
      </c>
      <c r="T74" s="16" t="s">
        <v>98</v>
      </c>
      <c r="U74" s="16" t="s">
        <v>99</v>
      </c>
      <c r="V74" s="16" t="s">
        <v>234</v>
      </c>
      <c r="W74" s="16" t="s">
        <v>235</v>
      </c>
      <c r="X74" s="16" t="s">
        <v>213</v>
      </c>
      <c r="Y74" s="16">
        <v>30</v>
      </c>
      <c r="Z74" s="16">
        <v>30</v>
      </c>
      <c r="AA74" s="16">
        <v>30</v>
      </c>
      <c r="AB74" s="25"/>
      <c r="AC74" s="25"/>
      <c r="AD74" s="25"/>
      <c r="AE74" s="16"/>
      <c r="AF74" s="16"/>
      <c r="AG74" s="16"/>
      <c r="AH74" s="56"/>
      <c r="AI74" s="16"/>
      <c r="AJ74" s="16"/>
      <c r="AK74" s="16"/>
      <c r="AL74" s="16" t="s">
        <v>296</v>
      </c>
      <c r="AM74" s="17" t="s">
        <v>297</v>
      </c>
      <c r="AN74" s="16"/>
      <c r="AO74" s="44"/>
      <c r="AP74" s="9"/>
    </row>
    <row r="75" s="2" customFormat="1" ht="129" customHeight="1" spans="1:40">
      <c r="A75" s="16">
        <v>57</v>
      </c>
      <c r="B75" s="16" t="s">
        <v>298</v>
      </c>
      <c r="C75" s="27" t="s">
        <v>50</v>
      </c>
      <c r="D75" s="17" t="s">
        <v>299</v>
      </c>
      <c r="E75" s="16" t="s">
        <v>52</v>
      </c>
      <c r="F75" s="16" t="s">
        <v>50</v>
      </c>
      <c r="G75" s="47">
        <v>1</v>
      </c>
      <c r="H75" s="16">
        <v>600</v>
      </c>
      <c r="I75" s="16">
        <v>1000</v>
      </c>
      <c r="J75" s="16">
        <v>1</v>
      </c>
      <c r="K75" s="25"/>
      <c r="L75" s="25"/>
      <c r="M75" s="25"/>
      <c r="N75" s="25"/>
      <c r="O75" s="25"/>
      <c r="P75" s="25"/>
      <c r="Q75" s="25"/>
      <c r="R75" s="39">
        <v>370</v>
      </c>
      <c r="S75" s="39">
        <v>1674</v>
      </c>
      <c r="T75" s="16" t="s">
        <v>76</v>
      </c>
      <c r="U75" s="16" t="s">
        <v>55</v>
      </c>
      <c r="V75" s="16" t="s">
        <v>55</v>
      </c>
      <c r="W75" s="16" t="s">
        <v>56</v>
      </c>
      <c r="X75" s="16" t="s">
        <v>57</v>
      </c>
      <c r="Y75" s="16">
        <f>Z75+AE75+AF75+AG75+AH75+AI75+AK75</f>
        <v>600</v>
      </c>
      <c r="Z75" s="16">
        <f>SUM(AA75:AD75)</f>
        <v>600</v>
      </c>
      <c r="AA75" s="16">
        <v>600</v>
      </c>
      <c r="AB75" s="16"/>
      <c r="AC75" s="16"/>
      <c r="AD75" s="16"/>
      <c r="AE75" s="16"/>
      <c r="AF75" s="16"/>
      <c r="AG75" s="16"/>
      <c r="AH75" s="16"/>
      <c r="AI75" s="16"/>
      <c r="AJ75" s="16"/>
      <c r="AK75" s="16"/>
      <c r="AL75" s="17" t="s">
        <v>270</v>
      </c>
      <c r="AM75" s="17" t="s">
        <v>271</v>
      </c>
      <c r="AN75" s="16"/>
    </row>
    <row r="76" s="2" customFormat="1" ht="39.95" customHeight="1" spans="1:40">
      <c r="A76" s="15" t="s">
        <v>300</v>
      </c>
      <c r="B76" s="15"/>
      <c r="C76" s="15"/>
      <c r="D76" s="18"/>
      <c r="E76" s="15"/>
      <c r="F76" s="15"/>
      <c r="G76" s="16">
        <f>G77</f>
        <v>4</v>
      </c>
      <c r="H76" s="16">
        <f t="shared" ref="H76:S76" si="31">H77</f>
        <v>4980</v>
      </c>
      <c r="I76" s="16">
        <f t="shared" si="31"/>
        <v>30.653</v>
      </c>
      <c r="J76" s="16">
        <f t="shared" si="31"/>
        <v>4</v>
      </c>
      <c r="K76" s="16">
        <f t="shared" si="31"/>
        <v>0</v>
      </c>
      <c r="L76" s="16">
        <f t="shared" si="31"/>
        <v>0</v>
      </c>
      <c r="M76" s="16">
        <f t="shared" si="31"/>
        <v>0</v>
      </c>
      <c r="N76" s="16">
        <f t="shared" si="31"/>
        <v>0</v>
      </c>
      <c r="O76" s="16">
        <f t="shared" si="31"/>
        <v>0</v>
      </c>
      <c r="P76" s="16">
        <f t="shared" si="31"/>
        <v>0</v>
      </c>
      <c r="Q76" s="16">
        <f t="shared" si="31"/>
        <v>0</v>
      </c>
      <c r="R76" s="16">
        <f t="shared" si="31"/>
        <v>3624</v>
      </c>
      <c r="S76" s="16">
        <f t="shared" si="31"/>
        <v>16376</v>
      </c>
      <c r="T76" s="16">
        <f t="shared" ref="I76:AK76" si="32">T77</f>
        <v>0</v>
      </c>
      <c r="U76" s="16">
        <f t="shared" si="32"/>
        <v>0</v>
      </c>
      <c r="V76" s="16">
        <f t="shared" si="32"/>
        <v>0</v>
      </c>
      <c r="W76" s="16">
        <f t="shared" si="32"/>
        <v>0</v>
      </c>
      <c r="X76" s="16">
        <f t="shared" si="32"/>
        <v>0</v>
      </c>
      <c r="Y76" s="16">
        <f t="shared" si="32"/>
        <v>4980</v>
      </c>
      <c r="Z76" s="16">
        <f t="shared" si="32"/>
        <v>3621</v>
      </c>
      <c r="AA76" s="16">
        <f t="shared" si="32"/>
        <v>1671</v>
      </c>
      <c r="AB76" s="16">
        <f t="shared" si="32"/>
        <v>0</v>
      </c>
      <c r="AC76" s="16">
        <f t="shared" si="32"/>
        <v>1950</v>
      </c>
      <c r="AD76" s="16">
        <f t="shared" si="32"/>
        <v>0</v>
      </c>
      <c r="AE76" s="16">
        <f t="shared" si="32"/>
        <v>0</v>
      </c>
      <c r="AF76" s="16">
        <f t="shared" si="32"/>
        <v>0</v>
      </c>
      <c r="AG76" s="16">
        <f t="shared" si="32"/>
        <v>0</v>
      </c>
      <c r="AH76" s="16">
        <f t="shared" si="32"/>
        <v>0</v>
      </c>
      <c r="AI76" s="16">
        <f t="shared" si="32"/>
        <v>1359</v>
      </c>
      <c r="AJ76" s="16">
        <f t="shared" si="32"/>
        <v>0</v>
      </c>
      <c r="AK76" s="16">
        <f t="shared" si="32"/>
        <v>0</v>
      </c>
      <c r="AL76" s="17"/>
      <c r="AM76" s="17"/>
      <c r="AN76" s="16"/>
    </row>
    <row r="77" s="2" customFormat="1" ht="39.95" customHeight="1" spans="1:40">
      <c r="A77" s="15" t="s">
        <v>301</v>
      </c>
      <c r="B77" s="15"/>
      <c r="C77" s="15"/>
      <c r="D77" s="18"/>
      <c r="E77" s="15"/>
      <c r="F77" s="15"/>
      <c r="G77" s="16">
        <f>SUM(G78:G81)</f>
        <v>4</v>
      </c>
      <c r="H77" s="16">
        <f t="shared" ref="H77:S77" si="33">SUM(H78:H81)</f>
        <v>4980</v>
      </c>
      <c r="I77" s="16">
        <f t="shared" si="33"/>
        <v>30.653</v>
      </c>
      <c r="J77" s="16">
        <f t="shared" si="33"/>
        <v>4</v>
      </c>
      <c r="K77" s="16">
        <f t="shared" si="33"/>
        <v>0</v>
      </c>
      <c r="L77" s="16">
        <f t="shared" si="33"/>
        <v>0</v>
      </c>
      <c r="M77" s="16">
        <f t="shared" si="33"/>
        <v>0</v>
      </c>
      <c r="N77" s="16">
        <f t="shared" si="33"/>
        <v>0</v>
      </c>
      <c r="O77" s="16">
        <f t="shared" si="33"/>
        <v>0</v>
      </c>
      <c r="P77" s="16">
        <f t="shared" si="33"/>
        <v>0</v>
      </c>
      <c r="Q77" s="16">
        <f t="shared" si="33"/>
        <v>0</v>
      </c>
      <c r="R77" s="16">
        <f t="shared" si="33"/>
        <v>3624</v>
      </c>
      <c r="S77" s="16">
        <f t="shared" si="33"/>
        <v>16376</v>
      </c>
      <c r="T77" s="16"/>
      <c r="U77" s="16"/>
      <c r="V77" s="16"/>
      <c r="W77" s="16"/>
      <c r="X77" s="16"/>
      <c r="Y77" s="16">
        <f>SUM(Y78:Y81)</f>
        <v>4980</v>
      </c>
      <c r="Z77" s="16">
        <f t="shared" ref="Z77:AI77" si="34">SUM(Z78:Z81)</f>
        <v>3621</v>
      </c>
      <c r="AA77" s="16">
        <f t="shared" si="34"/>
        <v>1671</v>
      </c>
      <c r="AB77" s="16">
        <f t="shared" si="34"/>
        <v>0</v>
      </c>
      <c r="AC77" s="16">
        <f t="shared" si="34"/>
        <v>1950</v>
      </c>
      <c r="AD77" s="16">
        <f t="shared" si="34"/>
        <v>0</v>
      </c>
      <c r="AE77" s="16">
        <f t="shared" si="34"/>
        <v>0</v>
      </c>
      <c r="AF77" s="16">
        <f t="shared" si="34"/>
        <v>0</v>
      </c>
      <c r="AG77" s="16">
        <f t="shared" si="34"/>
        <v>0</v>
      </c>
      <c r="AH77" s="16">
        <f t="shared" si="34"/>
        <v>0</v>
      </c>
      <c r="AI77" s="16">
        <f t="shared" si="34"/>
        <v>1359</v>
      </c>
      <c r="AJ77" s="16">
        <f>SUM(AJ78:AJ79)</f>
        <v>0</v>
      </c>
      <c r="AK77" s="16">
        <f>SUM(AK78:AK79)</f>
        <v>0</v>
      </c>
      <c r="AL77" s="17"/>
      <c r="AM77" s="17"/>
      <c r="AN77" s="16"/>
    </row>
    <row r="78" s="2" customFormat="1" ht="129" customHeight="1" spans="1:40">
      <c r="A78" s="16">
        <v>58</v>
      </c>
      <c r="B78" s="16" t="s">
        <v>302</v>
      </c>
      <c r="C78" s="16" t="s">
        <v>50</v>
      </c>
      <c r="D78" s="17" t="s">
        <v>303</v>
      </c>
      <c r="E78" s="16" t="s">
        <v>52</v>
      </c>
      <c r="F78" s="16" t="s">
        <v>50</v>
      </c>
      <c r="G78" s="16">
        <v>1</v>
      </c>
      <c r="H78" s="16">
        <v>130</v>
      </c>
      <c r="I78" s="16">
        <v>2.44</v>
      </c>
      <c r="J78" s="16">
        <v>1</v>
      </c>
      <c r="K78" s="16"/>
      <c r="L78" s="16"/>
      <c r="M78" s="16"/>
      <c r="N78" s="16"/>
      <c r="O78" s="16"/>
      <c r="P78" s="16"/>
      <c r="Q78" s="16"/>
      <c r="R78" s="16">
        <v>752</v>
      </c>
      <c r="S78" s="16">
        <v>3876</v>
      </c>
      <c r="T78" s="16" t="s">
        <v>84</v>
      </c>
      <c r="U78" s="16" t="s">
        <v>85</v>
      </c>
      <c r="V78" s="16" t="s">
        <v>218</v>
      </c>
      <c r="W78" s="16" t="s">
        <v>219</v>
      </c>
      <c r="X78" s="16" t="s">
        <v>304</v>
      </c>
      <c r="Y78" s="16">
        <f>Z78+AE78+AF78+AG78+AH78+AI78+AK78</f>
        <v>130</v>
      </c>
      <c r="Z78" s="16">
        <f>SUM(AA78:AD78)</f>
        <v>0</v>
      </c>
      <c r="AA78" s="16"/>
      <c r="AB78" s="16"/>
      <c r="AC78" s="16"/>
      <c r="AD78" s="16"/>
      <c r="AE78" s="16"/>
      <c r="AF78" s="16"/>
      <c r="AG78" s="16"/>
      <c r="AH78" s="16"/>
      <c r="AI78" s="16">
        <v>130</v>
      </c>
      <c r="AJ78" s="16"/>
      <c r="AK78" s="16"/>
      <c r="AL78" s="17" t="s">
        <v>305</v>
      </c>
      <c r="AM78" s="17" t="s">
        <v>306</v>
      </c>
      <c r="AN78" s="16"/>
    </row>
    <row r="79" s="2" customFormat="1" ht="113" customHeight="1" spans="1:40">
      <c r="A79" s="16">
        <v>59</v>
      </c>
      <c r="B79" s="16" t="s">
        <v>307</v>
      </c>
      <c r="C79" s="16" t="s">
        <v>50</v>
      </c>
      <c r="D79" s="48" t="s">
        <v>308</v>
      </c>
      <c r="E79" s="47" t="s">
        <v>52</v>
      </c>
      <c r="F79" s="47" t="s">
        <v>50</v>
      </c>
      <c r="G79" s="47">
        <v>1</v>
      </c>
      <c r="H79" s="47">
        <v>4000</v>
      </c>
      <c r="I79" s="47">
        <v>25</v>
      </c>
      <c r="J79" s="16">
        <v>1</v>
      </c>
      <c r="K79" s="16"/>
      <c r="L79" s="16"/>
      <c r="M79" s="16"/>
      <c r="N79" s="16"/>
      <c r="O79" s="16"/>
      <c r="P79" s="16"/>
      <c r="Q79" s="16"/>
      <c r="R79" s="16">
        <v>1500</v>
      </c>
      <c r="S79" s="16">
        <v>5500</v>
      </c>
      <c r="T79" s="16" t="s">
        <v>218</v>
      </c>
      <c r="U79" s="16" t="s">
        <v>219</v>
      </c>
      <c r="V79" s="16" t="s">
        <v>218</v>
      </c>
      <c r="W79" s="16" t="s">
        <v>219</v>
      </c>
      <c r="X79" s="16" t="s">
        <v>304</v>
      </c>
      <c r="Y79" s="16">
        <f>Z79+AE79+AF79+AG79+AH79+AI79+AK79</f>
        <v>4000</v>
      </c>
      <c r="Z79" s="16">
        <f>SUM(AA79:AD79)</f>
        <v>3000</v>
      </c>
      <c r="AA79" s="16">
        <v>1279</v>
      </c>
      <c r="AB79" s="16"/>
      <c r="AC79" s="16">
        <v>1721</v>
      </c>
      <c r="AD79" s="16"/>
      <c r="AE79" s="16"/>
      <c r="AF79" s="16"/>
      <c r="AG79" s="16"/>
      <c r="AH79" s="16"/>
      <c r="AI79" s="16">
        <v>1000</v>
      </c>
      <c r="AJ79" s="16"/>
      <c r="AK79" s="16"/>
      <c r="AL79" s="28" t="s">
        <v>309</v>
      </c>
      <c r="AM79" s="28" t="s">
        <v>310</v>
      </c>
      <c r="AN79" s="16"/>
    </row>
    <row r="80" s="2" customFormat="1" ht="182" customHeight="1" spans="1:42">
      <c r="A80" s="16">
        <v>60</v>
      </c>
      <c r="B80" s="16" t="s">
        <v>311</v>
      </c>
      <c r="C80" s="16" t="s">
        <v>50</v>
      </c>
      <c r="D80" s="17" t="s">
        <v>312</v>
      </c>
      <c r="E80" s="16" t="s">
        <v>52</v>
      </c>
      <c r="F80" s="16" t="s">
        <v>50</v>
      </c>
      <c r="G80" s="16">
        <v>1</v>
      </c>
      <c r="H80" s="16">
        <v>600</v>
      </c>
      <c r="I80" s="16">
        <v>0.713</v>
      </c>
      <c r="J80" s="16">
        <v>1</v>
      </c>
      <c r="K80" s="16"/>
      <c r="L80" s="16"/>
      <c r="M80" s="16"/>
      <c r="N80" s="16"/>
      <c r="O80" s="16"/>
      <c r="P80" s="16"/>
      <c r="Q80" s="16"/>
      <c r="R80" s="16">
        <v>980</v>
      </c>
      <c r="S80" s="16">
        <v>5000</v>
      </c>
      <c r="T80" s="16" t="s">
        <v>218</v>
      </c>
      <c r="U80" s="16" t="s">
        <v>219</v>
      </c>
      <c r="V80" s="16" t="s">
        <v>218</v>
      </c>
      <c r="W80" s="16" t="s">
        <v>219</v>
      </c>
      <c r="X80" s="16" t="s">
        <v>213</v>
      </c>
      <c r="Y80" s="16">
        <v>600</v>
      </c>
      <c r="Z80" s="16">
        <v>371</v>
      </c>
      <c r="AA80" s="16">
        <v>142</v>
      </c>
      <c r="AB80" s="16"/>
      <c r="AC80" s="16">
        <v>229</v>
      </c>
      <c r="AD80" s="16"/>
      <c r="AE80" s="16"/>
      <c r="AF80" s="16"/>
      <c r="AG80" s="16"/>
      <c r="AH80" s="16"/>
      <c r="AI80" s="16">
        <v>229</v>
      </c>
      <c r="AJ80" s="16"/>
      <c r="AK80" s="16"/>
      <c r="AL80" s="16" t="s">
        <v>313</v>
      </c>
      <c r="AM80" s="28" t="s">
        <v>314</v>
      </c>
      <c r="AN80" s="27"/>
      <c r="AO80" s="44"/>
      <c r="AP80" s="44"/>
    </row>
    <row r="81" s="2" customFormat="1" ht="130" customHeight="1" spans="1:41">
      <c r="A81" s="16">
        <v>61</v>
      </c>
      <c r="B81" s="16" t="s">
        <v>315</v>
      </c>
      <c r="C81" s="16" t="s">
        <v>50</v>
      </c>
      <c r="D81" s="17" t="s">
        <v>316</v>
      </c>
      <c r="E81" s="16" t="s">
        <v>52</v>
      </c>
      <c r="F81" s="16" t="s">
        <v>50</v>
      </c>
      <c r="G81" s="16">
        <v>1</v>
      </c>
      <c r="H81" s="16">
        <v>250</v>
      </c>
      <c r="I81" s="16">
        <v>2.5</v>
      </c>
      <c r="J81" s="16">
        <v>1</v>
      </c>
      <c r="K81" s="25"/>
      <c r="L81" s="16"/>
      <c r="M81" s="25"/>
      <c r="N81" s="25"/>
      <c r="O81" s="25"/>
      <c r="P81" s="25"/>
      <c r="Q81" s="25"/>
      <c r="R81" s="25">
        <v>392</v>
      </c>
      <c r="S81" s="25">
        <v>2000</v>
      </c>
      <c r="T81" s="16" t="s">
        <v>218</v>
      </c>
      <c r="U81" s="16" t="s">
        <v>219</v>
      </c>
      <c r="V81" s="16" t="s">
        <v>218</v>
      </c>
      <c r="W81" s="16" t="s">
        <v>219</v>
      </c>
      <c r="X81" s="16" t="s">
        <v>304</v>
      </c>
      <c r="Y81" s="16">
        <f>Z81+AE81+AF81+AG81+AH81+AI81+AK81</f>
        <v>250</v>
      </c>
      <c r="Z81" s="16">
        <f>SUM(AA81:AC81)</f>
        <v>250</v>
      </c>
      <c r="AA81" s="16">
        <v>250</v>
      </c>
      <c r="AB81" s="16"/>
      <c r="AC81" s="16"/>
      <c r="AD81" s="16"/>
      <c r="AE81" s="16"/>
      <c r="AF81" s="16"/>
      <c r="AG81" s="16"/>
      <c r="AH81" s="16"/>
      <c r="AI81" s="16"/>
      <c r="AJ81" s="16"/>
      <c r="AK81" s="16"/>
      <c r="AL81" s="28" t="s">
        <v>317</v>
      </c>
      <c r="AM81" s="28" t="s">
        <v>310</v>
      </c>
      <c r="AN81" s="16"/>
      <c r="AO81" s="45"/>
    </row>
    <row r="82" s="2" customFormat="1" ht="39.95" customHeight="1" spans="1:40">
      <c r="A82" s="15" t="s">
        <v>318</v>
      </c>
      <c r="B82" s="15"/>
      <c r="C82" s="15"/>
      <c r="D82" s="18"/>
      <c r="E82" s="15"/>
      <c r="F82" s="15"/>
      <c r="G82" s="37">
        <f>G83</f>
        <v>5</v>
      </c>
      <c r="H82" s="37">
        <f t="shared" ref="H82:S82" si="35">H83</f>
        <v>1572</v>
      </c>
      <c r="I82" s="37">
        <f t="shared" si="35"/>
        <v>4394.17</v>
      </c>
      <c r="J82" s="37">
        <f t="shared" si="35"/>
        <v>5</v>
      </c>
      <c r="K82" s="37">
        <f t="shared" si="35"/>
        <v>0</v>
      </c>
      <c r="L82" s="37">
        <f t="shared" si="35"/>
        <v>0</v>
      </c>
      <c r="M82" s="37">
        <f t="shared" si="35"/>
        <v>0</v>
      </c>
      <c r="N82" s="37">
        <f t="shared" si="35"/>
        <v>0</v>
      </c>
      <c r="O82" s="37">
        <f t="shared" si="35"/>
        <v>0</v>
      </c>
      <c r="P82" s="37">
        <f t="shared" si="35"/>
        <v>0</v>
      </c>
      <c r="Q82" s="37">
        <f t="shared" si="35"/>
        <v>0</v>
      </c>
      <c r="R82" s="37">
        <f t="shared" si="35"/>
        <v>50935</v>
      </c>
      <c r="S82" s="37">
        <f t="shared" si="35"/>
        <v>204769</v>
      </c>
      <c r="T82" s="37">
        <v>0</v>
      </c>
      <c r="U82" s="37">
        <v>0</v>
      </c>
      <c r="V82" s="37">
        <v>0</v>
      </c>
      <c r="W82" s="37">
        <v>0</v>
      </c>
      <c r="X82" s="37"/>
      <c r="Y82" s="37">
        <f>Y83</f>
        <v>1572</v>
      </c>
      <c r="Z82" s="37">
        <f t="shared" ref="Z82:AK82" si="36">Z83</f>
        <v>972</v>
      </c>
      <c r="AA82" s="37">
        <f t="shared" si="36"/>
        <v>972</v>
      </c>
      <c r="AB82" s="37">
        <f t="shared" si="36"/>
        <v>0</v>
      </c>
      <c r="AC82" s="37">
        <f t="shared" si="36"/>
        <v>0</v>
      </c>
      <c r="AD82" s="37">
        <f t="shared" si="36"/>
        <v>0</v>
      </c>
      <c r="AE82" s="37">
        <f t="shared" si="36"/>
        <v>0</v>
      </c>
      <c r="AF82" s="37">
        <f t="shared" si="36"/>
        <v>0</v>
      </c>
      <c r="AG82" s="37">
        <f t="shared" si="36"/>
        <v>0</v>
      </c>
      <c r="AH82" s="37">
        <f t="shared" si="36"/>
        <v>0</v>
      </c>
      <c r="AI82" s="37">
        <f t="shared" si="36"/>
        <v>600</v>
      </c>
      <c r="AJ82" s="37">
        <f t="shared" si="36"/>
        <v>0</v>
      </c>
      <c r="AK82" s="37">
        <f t="shared" si="36"/>
        <v>0</v>
      </c>
      <c r="AL82" s="17"/>
      <c r="AM82" s="17"/>
      <c r="AN82" s="16"/>
    </row>
    <row r="83" s="2" customFormat="1" ht="39.95" customHeight="1" spans="1:40">
      <c r="A83" s="15" t="s">
        <v>319</v>
      </c>
      <c r="B83" s="15"/>
      <c r="C83" s="15"/>
      <c r="D83" s="18"/>
      <c r="E83" s="15"/>
      <c r="F83" s="15"/>
      <c r="G83" s="37">
        <f>SUM(G84:G88)</f>
        <v>5</v>
      </c>
      <c r="H83" s="37">
        <f t="shared" ref="H83:S83" si="37">SUM(H84:H88)</f>
        <v>1572</v>
      </c>
      <c r="I83" s="37">
        <f t="shared" si="37"/>
        <v>4394.17</v>
      </c>
      <c r="J83" s="37">
        <f t="shared" si="37"/>
        <v>5</v>
      </c>
      <c r="K83" s="37">
        <f t="shared" si="37"/>
        <v>0</v>
      </c>
      <c r="L83" s="37">
        <f t="shared" si="37"/>
        <v>0</v>
      </c>
      <c r="M83" s="37">
        <f t="shared" si="37"/>
        <v>0</v>
      </c>
      <c r="N83" s="37">
        <f t="shared" si="37"/>
        <v>0</v>
      </c>
      <c r="O83" s="37">
        <f t="shared" si="37"/>
        <v>0</v>
      </c>
      <c r="P83" s="37">
        <f t="shared" si="37"/>
        <v>0</v>
      </c>
      <c r="Q83" s="37">
        <f t="shared" si="37"/>
        <v>0</v>
      </c>
      <c r="R83" s="37">
        <f t="shared" si="37"/>
        <v>50935</v>
      </c>
      <c r="S83" s="37">
        <f t="shared" si="37"/>
        <v>204769</v>
      </c>
      <c r="T83" s="37"/>
      <c r="U83" s="37"/>
      <c r="V83" s="37"/>
      <c r="W83" s="37"/>
      <c r="X83" s="37"/>
      <c r="Y83" s="37">
        <f>SUM(Y84:Y88)</f>
        <v>1572</v>
      </c>
      <c r="Z83" s="37">
        <f t="shared" ref="Z83:AK83" si="38">SUM(Z84:Z88)</f>
        <v>972</v>
      </c>
      <c r="AA83" s="37">
        <f t="shared" si="38"/>
        <v>972</v>
      </c>
      <c r="AB83" s="37">
        <f t="shared" si="38"/>
        <v>0</v>
      </c>
      <c r="AC83" s="37">
        <f t="shared" si="38"/>
        <v>0</v>
      </c>
      <c r="AD83" s="37">
        <f t="shared" si="38"/>
        <v>0</v>
      </c>
      <c r="AE83" s="37">
        <f t="shared" si="38"/>
        <v>0</v>
      </c>
      <c r="AF83" s="37">
        <f t="shared" si="38"/>
        <v>0</v>
      </c>
      <c r="AG83" s="37">
        <f t="shared" si="38"/>
        <v>0</v>
      </c>
      <c r="AH83" s="37">
        <f t="shared" si="38"/>
        <v>0</v>
      </c>
      <c r="AI83" s="37">
        <f t="shared" si="38"/>
        <v>600</v>
      </c>
      <c r="AJ83" s="37">
        <f t="shared" si="38"/>
        <v>0</v>
      </c>
      <c r="AK83" s="37">
        <f t="shared" si="38"/>
        <v>0</v>
      </c>
      <c r="AL83" s="17"/>
      <c r="AM83" s="17"/>
      <c r="AN83" s="16"/>
    </row>
    <row r="84" s="2" customFormat="1" ht="123.95" customHeight="1" spans="1:40">
      <c r="A84" s="16">
        <v>62</v>
      </c>
      <c r="B84" s="16" t="s">
        <v>320</v>
      </c>
      <c r="C84" s="16" t="s">
        <v>50</v>
      </c>
      <c r="D84" s="24" t="s">
        <v>321</v>
      </c>
      <c r="E84" s="16" t="s">
        <v>52</v>
      </c>
      <c r="F84" s="16" t="s">
        <v>50</v>
      </c>
      <c r="G84" s="37">
        <v>1</v>
      </c>
      <c r="H84" s="25">
        <v>312</v>
      </c>
      <c r="I84" s="25">
        <v>10</v>
      </c>
      <c r="J84" s="54">
        <v>1</v>
      </c>
      <c r="K84" s="32"/>
      <c r="L84" s="35"/>
      <c r="M84" s="32"/>
      <c r="N84" s="32"/>
      <c r="O84" s="32"/>
      <c r="P84" s="32"/>
      <c r="Q84" s="32"/>
      <c r="R84" s="32">
        <v>50000</v>
      </c>
      <c r="S84" s="32">
        <v>200000</v>
      </c>
      <c r="T84" s="16" t="s">
        <v>322</v>
      </c>
      <c r="U84" s="16" t="s">
        <v>323</v>
      </c>
      <c r="V84" s="16" t="s">
        <v>324</v>
      </c>
      <c r="W84" s="16" t="s">
        <v>325</v>
      </c>
      <c r="X84" s="16" t="s">
        <v>140</v>
      </c>
      <c r="Y84" s="16">
        <f>Z84+AE84+AF84+AG84+AH84+AI84+AK84</f>
        <v>312</v>
      </c>
      <c r="Z84" s="16">
        <f>SUM(AA84:AD84)</f>
        <v>312</v>
      </c>
      <c r="AA84" s="16">
        <v>312</v>
      </c>
      <c r="AB84" s="16"/>
      <c r="AC84" s="16"/>
      <c r="AD84" s="16"/>
      <c r="AE84" s="16"/>
      <c r="AF84" s="16"/>
      <c r="AG84" s="16"/>
      <c r="AH84" s="16"/>
      <c r="AI84" s="16"/>
      <c r="AJ84" s="16"/>
      <c r="AK84" s="16"/>
      <c r="AL84" s="17" t="s">
        <v>326</v>
      </c>
      <c r="AM84" s="17" t="s">
        <v>327</v>
      </c>
      <c r="AN84" s="16"/>
    </row>
    <row r="85" s="2" customFormat="1" ht="123.95" customHeight="1" spans="1:40">
      <c r="A85" s="16">
        <v>63</v>
      </c>
      <c r="B85" s="16" t="s">
        <v>328</v>
      </c>
      <c r="C85" s="16" t="s">
        <v>50</v>
      </c>
      <c r="D85" s="17" t="s">
        <v>329</v>
      </c>
      <c r="E85" s="16" t="s">
        <v>52</v>
      </c>
      <c r="F85" s="16" t="s">
        <v>50</v>
      </c>
      <c r="G85" s="37">
        <v>1</v>
      </c>
      <c r="H85" s="37">
        <v>100</v>
      </c>
      <c r="I85" s="37">
        <v>284.17</v>
      </c>
      <c r="J85" s="37">
        <v>1</v>
      </c>
      <c r="K85" s="37"/>
      <c r="L85" s="37"/>
      <c r="M85" s="37"/>
      <c r="N85" s="37"/>
      <c r="O85" s="37"/>
      <c r="P85" s="37"/>
      <c r="Q85" s="37"/>
      <c r="R85" s="37">
        <v>20</v>
      </c>
      <c r="S85" s="37">
        <v>100</v>
      </c>
      <c r="T85" s="37" t="s">
        <v>53</v>
      </c>
      <c r="U85" s="37" t="s">
        <v>54</v>
      </c>
      <c r="V85" s="37" t="s">
        <v>234</v>
      </c>
      <c r="W85" s="37" t="s">
        <v>235</v>
      </c>
      <c r="X85" s="37" t="s">
        <v>236</v>
      </c>
      <c r="Y85" s="16">
        <f>Z85+AE85+AF85+AG85+AH85+AI85+AK85</f>
        <v>100</v>
      </c>
      <c r="Z85" s="16">
        <f>SUM(AA85:AD85)</f>
        <v>100</v>
      </c>
      <c r="AA85" s="37">
        <v>100</v>
      </c>
      <c r="AB85" s="37"/>
      <c r="AC85" s="37"/>
      <c r="AD85" s="37"/>
      <c r="AE85" s="37"/>
      <c r="AF85" s="37"/>
      <c r="AG85" s="37"/>
      <c r="AH85" s="37"/>
      <c r="AI85" s="37"/>
      <c r="AJ85" s="37"/>
      <c r="AK85" s="37"/>
      <c r="AL85" s="17" t="s">
        <v>330</v>
      </c>
      <c r="AM85" s="17" t="s">
        <v>331</v>
      </c>
      <c r="AN85" s="16"/>
    </row>
    <row r="86" s="2" customFormat="1" ht="126" customHeight="1" spans="1:41">
      <c r="A86" s="16">
        <v>64</v>
      </c>
      <c r="B86" s="16" t="s">
        <v>332</v>
      </c>
      <c r="C86" s="16" t="s">
        <v>50</v>
      </c>
      <c r="D86" s="17" t="s">
        <v>333</v>
      </c>
      <c r="E86" s="16" t="s">
        <v>52</v>
      </c>
      <c r="F86" s="16" t="s">
        <v>50</v>
      </c>
      <c r="G86" s="37">
        <v>1</v>
      </c>
      <c r="H86" s="37">
        <v>600</v>
      </c>
      <c r="I86" s="37">
        <v>3000</v>
      </c>
      <c r="J86" s="37">
        <v>1</v>
      </c>
      <c r="K86" s="37"/>
      <c r="L86" s="37"/>
      <c r="M86" s="37"/>
      <c r="N86" s="37"/>
      <c r="O86" s="37"/>
      <c r="P86" s="37"/>
      <c r="Q86" s="37"/>
      <c r="R86" s="37">
        <v>378</v>
      </c>
      <c r="S86" s="37">
        <v>2395</v>
      </c>
      <c r="T86" s="37" t="s">
        <v>66</v>
      </c>
      <c r="U86" s="37" t="s">
        <v>334</v>
      </c>
      <c r="V86" s="37" t="s">
        <v>234</v>
      </c>
      <c r="W86" s="37" t="s">
        <v>235</v>
      </c>
      <c r="X86" s="37" t="s">
        <v>236</v>
      </c>
      <c r="Y86" s="16">
        <f>Z86+AE86+AF86+AG86+AH86+AI86+AK86</f>
        <v>600</v>
      </c>
      <c r="Z86" s="16">
        <f>SUM(AA86:AD86)</f>
        <v>0</v>
      </c>
      <c r="AA86" s="37"/>
      <c r="AB86" s="37"/>
      <c r="AC86" s="37"/>
      <c r="AD86" s="37"/>
      <c r="AE86" s="37"/>
      <c r="AF86" s="37"/>
      <c r="AG86" s="37"/>
      <c r="AH86" s="37"/>
      <c r="AI86" s="37">
        <v>600</v>
      </c>
      <c r="AJ86" s="37"/>
      <c r="AK86" s="37"/>
      <c r="AL86" s="17" t="s">
        <v>335</v>
      </c>
      <c r="AM86" s="17" t="s">
        <v>336</v>
      </c>
      <c r="AN86" s="16"/>
      <c r="AO86" s="45"/>
    </row>
    <row r="87" s="7" customFormat="1" ht="126" customHeight="1" spans="1:41">
      <c r="A87" s="16">
        <v>65</v>
      </c>
      <c r="B87" s="46" t="s">
        <v>337</v>
      </c>
      <c r="C87" s="46" t="s">
        <v>50</v>
      </c>
      <c r="D87" s="17" t="s">
        <v>338</v>
      </c>
      <c r="E87" s="16" t="s">
        <v>52</v>
      </c>
      <c r="F87" s="16" t="s">
        <v>50</v>
      </c>
      <c r="G87" s="49">
        <v>1</v>
      </c>
      <c r="H87" s="49">
        <v>350</v>
      </c>
      <c r="I87" s="49">
        <v>700</v>
      </c>
      <c r="J87" s="49">
        <v>1</v>
      </c>
      <c r="K87" s="49"/>
      <c r="L87" s="49"/>
      <c r="M87" s="49"/>
      <c r="N87" s="49"/>
      <c r="O87" s="49"/>
      <c r="P87" s="49"/>
      <c r="Q87" s="49"/>
      <c r="R87" s="49">
        <v>50</v>
      </c>
      <c r="S87" s="49">
        <v>200</v>
      </c>
      <c r="T87" s="49" t="s">
        <v>84</v>
      </c>
      <c r="U87" s="49" t="s">
        <v>85</v>
      </c>
      <c r="V87" s="49" t="s">
        <v>138</v>
      </c>
      <c r="W87" s="46" t="s">
        <v>149</v>
      </c>
      <c r="X87" s="46" t="s">
        <v>140</v>
      </c>
      <c r="Y87" s="46">
        <f>Z87+AE87+AF87+AG87+AH87+AI87+AK87</f>
        <v>350</v>
      </c>
      <c r="Z87" s="46">
        <f>SUM(AA87:AD87)</f>
        <v>350</v>
      </c>
      <c r="AA87" s="49">
        <v>350</v>
      </c>
      <c r="AB87" s="49"/>
      <c r="AC87" s="49"/>
      <c r="AD87" s="49"/>
      <c r="AE87" s="49"/>
      <c r="AF87" s="49"/>
      <c r="AG87" s="49"/>
      <c r="AH87" s="49"/>
      <c r="AI87" s="49"/>
      <c r="AJ87" s="49"/>
      <c r="AK87" s="49"/>
      <c r="AL87" s="17" t="s">
        <v>339</v>
      </c>
      <c r="AM87" s="17" t="s">
        <v>340</v>
      </c>
      <c r="AN87" s="46"/>
      <c r="AO87" s="57"/>
    </row>
    <row r="88" s="2" customFormat="1" ht="126" customHeight="1" spans="1:41">
      <c r="A88" s="16">
        <v>66</v>
      </c>
      <c r="B88" s="16" t="s">
        <v>341</v>
      </c>
      <c r="C88" s="16" t="s">
        <v>50</v>
      </c>
      <c r="D88" s="17" t="s">
        <v>342</v>
      </c>
      <c r="E88" s="16" t="s">
        <v>52</v>
      </c>
      <c r="F88" s="16" t="s">
        <v>50</v>
      </c>
      <c r="G88" s="37">
        <v>1</v>
      </c>
      <c r="H88" s="37">
        <v>210</v>
      </c>
      <c r="I88" s="37">
        <v>400</v>
      </c>
      <c r="J88" s="37">
        <v>1</v>
      </c>
      <c r="K88" s="37"/>
      <c r="L88" s="37"/>
      <c r="M88" s="37"/>
      <c r="N88" s="37"/>
      <c r="O88" s="37"/>
      <c r="P88" s="37"/>
      <c r="Q88" s="37"/>
      <c r="R88" s="37">
        <v>487</v>
      </c>
      <c r="S88" s="37">
        <v>2074</v>
      </c>
      <c r="T88" s="37" t="s">
        <v>80</v>
      </c>
      <c r="U88" s="16" t="s">
        <v>81</v>
      </c>
      <c r="V88" s="37" t="s">
        <v>234</v>
      </c>
      <c r="W88" s="37" t="s">
        <v>235</v>
      </c>
      <c r="X88" s="37" t="s">
        <v>236</v>
      </c>
      <c r="Y88" s="16">
        <f>Z88+AE88+AF88+AG88+AH88+AI88+AK88</f>
        <v>210</v>
      </c>
      <c r="Z88" s="16">
        <f>SUM(AA88:AD88)</f>
        <v>210</v>
      </c>
      <c r="AA88" s="37">
        <v>210</v>
      </c>
      <c r="AB88" s="37"/>
      <c r="AC88" s="37"/>
      <c r="AD88" s="37"/>
      <c r="AE88" s="37"/>
      <c r="AF88" s="37"/>
      <c r="AG88" s="37"/>
      <c r="AH88" s="37"/>
      <c r="AI88" s="37"/>
      <c r="AJ88" s="37"/>
      <c r="AK88" s="37"/>
      <c r="AL88" s="17" t="s">
        <v>343</v>
      </c>
      <c r="AM88" s="17" t="s">
        <v>344</v>
      </c>
      <c r="AN88" s="16"/>
      <c r="AO88" s="45"/>
    </row>
    <row r="89" s="2" customFormat="1" ht="39.95" customHeight="1" spans="1:40">
      <c r="A89" s="15" t="s">
        <v>345</v>
      </c>
      <c r="B89" s="15"/>
      <c r="C89" s="15"/>
      <c r="D89" s="18"/>
      <c r="E89" s="15"/>
      <c r="F89" s="15"/>
      <c r="G89" s="37">
        <f>G90</f>
        <v>1</v>
      </c>
      <c r="H89" s="37">
        <f t="shared" ref="H89:S89" si="39">H90</f>
        <v>1150</v>
      </c>
      <c r="I89" s="37">
        <f t="shared" si="39"/>
        <v>0</v>
      </c>
      <c r="J89" s="37">
        <f t="shared" si="39"/>
        <v>1</v>
      </c>
      <c r="K89" s="37">
        <f t="shared" si="39"/>
        <v>0</v>
      </c>
      <c r="L89" s="37">
        <f t="shared" si="39"/>
        <v>0</v>
      </c>
      <c r="M89" s="37">
        <f t="shared" si="39"/>
        <v>0</v>
      </c>
      <c r="N89" s="37">
        <f t="shared" si="39"/>
        <v>0</v>
      </c>
      <c r="O89" s="37">
        <f t="shared" si="39"/>
        <v>0</v>
      </c>
      <c r="P89" s="37">
        <f t="shared" si="39"/>
        <v>0</v>
      </c>
      <c r="Q89" s="37">
        <f t="shared" si="39"/>
        <v>0</v>
      </c>
      <c r="R89" s="37">
        <f t="shared" si="39"/>
        <v>5454</v>
      </c>
      <c r="S89" s="37">
        <f t="shared" si="39"/>
        <v>5454</v>
      </c>
      <c r="T89" s="37">
        <v>0</v>
      </c>
      <c r="U89" s="37">
        <v>0</v>
      </c>
      <c r="V89" s="37">
        <v>0</v>
      </c>
      <c r="W89" s="37">
        <v>0</v>
      </c>
      <c r="X89" s="37">
        <v>0</v>
      </c>
      <c r="Y89" s="37">
        <f>Y90</f>
        <v>1150</v>
      </c>
      <c r="Z89" s="37">
        <f t="shared" ref="Z89:AK89" si="40">Z90</f>
        <v>1150</v>
      </c>
      <c r="AA89" s="37">
        <f t="shared" si="40"/>
        <v>1150</v>
      </c>
      <c r="AB89" s="37">
        <f t="shared" si="40"/>
        <v>0</v>
      </c>
      <c r="AC89" s="37">
        <f t="shared" si="40"/>
        <v>0</v>
      </c>
      <c r="AD89" s="37">
        <f t="shared" si="40"/>
        <v>0</v>
      </c>
      <c r="AE89" s="37">
        <f t="shared" si="40"/>
        <v>0</v>
      </c>
      <c r="AF89" s="37">
        <f t="shared" si="40"/>
        <v>0</v>
      </c>
      <c r="AG89" s="37">
        <f t="shared" si="40"/>
        <v>0</v>
      </c>
      <c r="AH89" s="37">
        <f t="shared" si="40"/>
        <v>0</v>
      </c>
      <c r="AI89" s="37">
        <f t="shared" si="40"/>
        <v>0</v>
      </c>
      <c r="AJ89" s="37">
        <f t="shared" si="40"/>
        <v>0</v>
      </c>
      <c r="AK89" s="37">
        <f t="shared" si="40"/>
        <v>0</v>
      </c>
      <c r="AL89" s="17"/>
      <c r="AM89" s="17"/>
      <c r="AN89" s="16"/>
    </row>
    <row r="90" s="2" customFormat="1" ht="39.95" customHeight="1" spans="1:40">
      <c r="A90" s="15" t="s">
        <v>346</v>
      </c>
      <c r="B90" s="15"/>
      <c r="C90" s="15"/>
      <c r="D90" s="18"/>
      <c r="E90" s="15"/>
      <c r="F90" s="15"/>
      <c r="G90" s="37">
        <f>G91</f>
        <v>1</v>
      </c>
      <c r="H90" s="37">
        <f t="shared" ref="H90:S90" si="41">H91</f>
        <v>1150</v>
      </c>
      <c r="I90" s="37">
        <f t="shared" si="41"/>
        <v>0</v>
      </c>
      <c r="J90" s="37">
        <f t="shared" si="41"/>
        <v>1</v>
      </c>
      <c r="K90" s="37">
        <f t="shared" si="41"/>
        <v>0</v>
      </c>
      <c r="L90" s="37">
        <f t="shared" si="41"/>
        <v>0</v>
      </c>
      <c r="M90" s="37">
        <f t="shared" si="41"/>
        <v>0</v>
      </c>
      <c r="N90" s="37">
        <f t="shared" si="41"/>
        <v>0</v>
      </c>
      <c r="O90" s="37">
        <f t="shared" si="41"/>
        <v>0</v>
      </c>
      <c r="P90" s="37">
        <f t="shared" si="41"/>
        <v>0</v>
      </c>
      <c r="Q90" s="37">
        <f t="shared" si="41"/>
        <v>0</v>
      </c>
      <c r="R90" s="37">
        <f t="shared" si="41"/>
        <v>5454</v>
      </c>
      <c r="S90" s="37">
        <f t="shared" si="41"/>
        <v>5454</v>
      </c>
      <c r="T90" s="37">
        <v>0</v>
      </c>
      <c r="U90" s="37">
        <v>0</v>
      </c>
      <c r="V90" s="37">
        <v>0</v>
      </c>
      <c r="W90" s="37">
        <v>0</v>
      </c>
      <c r="X90" s="37">
        <v>0</v>
      </c>
      <c r="Y90" s="37">
        <f>Y91</f>
        <v>1150</v>
      </c>
      <c r="Z90" s="37">
        <f t="shared" ref="Z90:AK90" si="42">Z91</f>
        <v>1150</v>
      </c>
      <c r="AA90" s="37">
        <f t="shared" si="42"/>
        <v>1150</v>
      </c>
      <c r="AB90" s="37">
        <f t="shared" si="42"/>
        <v>0</v>
      </c>
      <c r="AC90" s="37">
        <f t="shared" si="42"/>
        <v>0</v>
      </c>
      <c r="AD90" s="37">
        <f t="shared" si="42"/>
        <v>0</v>
      </c>
      <c r="AE90" s="37">
        <f t="shared" si="42"/>
        <v>0</v>
      </c>
      <c r="AF90" s="37">
        <f t="shared" si="42"/>
        <v>0</v>
      </c>
      <c r="AG90" s="37">
        <f t="shared" si="42"/>
        <v>0</v>
      </c>
      <c r="AH90" s="37">
        <f t="shared" si="42"/>
        <v>0</v>
      </c>
      <c r="AI90" s="37">
        <f t="shared" si="42"/>
        <v>0</v>
      </c>
      <c r="AJ90" s="37">
        <f t="shared" si="42"/>
        <v>0</v>
      </c>
      <c r="AK90" s="37">
        <f t="shared" si="42"/>
        <v>0</v>
      </c>
      <c r="AL90" s="17"/>
      <c r="AM90" s="17"/>
      <c r="AN90" s="16"/>
    </row>
    <row r="91" s="2" customFormat="1" ht="126" customHeight="1" spans="1:40">
      <c r="A91" s="16">
        <v>67</v>
      </c>
      <c r="B91" s="16" t="s">
        <v>347</v>
      </c>
      <c r="C91" s="16" t="s">
        <v>50</v>
      </c>
      <c r="D91" s="24" t="s">
        <v>348</v>
      </c>
      <c r="E91" s="16" t="s">
        <v>52</v>
      </c>
      <c r="F91" s="16" t="s">
        <v>50</v>
      </c>
      <c r="G91" s="37">
        <v>1</v>
      </c>
      <c r="H91" s="25">
        <v>1150</v>
      </c>
      <c r="I91" s="25"/>
      <c r="J91" s="54">
        <v>1</v>
      </c>
      <c r="K91" s="32"/>
      <c r="L91" s="35"/>
      <c r="M91" s="32"/>
      <c r="N91" s="32"/>
      <c r="O91" s="32"/>
      <c r="P91" s="32"/>
      <c r="Q91" s="32"/>
      <c r="R91" s="32">
        <v>5454</v>
      </c>
      <c r="S91" s="32">
        <v>5454</v>
      </c>
      <c r="T91" s="16" t="s">
        <v>55</v>
      </c>
      <c r="U91" s="16" t="s">
        <v>56</v>
      </c>
      <c r="V91" s="16" t="s">
        <v>55</v>
      </c>
      <c r="W91" s="16" t="s">
        <v>56</v>
      </c>
      <c r="X91" s="16" t="s">
        <v>57</v>
      </c>
      <c r="Y91" s="16">
        <v>1150</v>
      </c>
      <c r="Z91" s="16">
        <f>SUM(AA91:AD91)</f>
        <v>1150</v>
      </c>
      <c r="AA91" s="16">
        <v>1150</v>
      </c>
      <c r="AB91" s="16"/>
      <c r="AC91" s="16"/>
      <c r="AD91" s="16"/>
      <c r="AE91" s="16"/>
      <c r="AF91" s="16"/>
      <c r="AG91" s="16"/>
      <c r="AH91" s="16"/>
      <c r="AI91" s="16"/>
      <c r="AJ91" s="16"/>
      <c r="AK91" s="16"/>
      <c r="AL91" s="17" t="s">
        <v>349</v>
      </c>
      <c r="AM91" s="17" t="s">
        <v>350</v>
      </c>
      <c r="AN91" s="16"/>
    </row>
    <row r="92" s="2" customFormat="1" ht="39.95" customHeight="1" spans="1:40">
      <c r="A92" s="15" t="s">
        <v>351</v>
      </c>
      <c r="B92" s="15"/>
      <c r="C92" s="15"/>
      <c r="D92" s="18"/>
      <c r="E92" s="15"/>
      <c r="F92" s="15"/>
      <c r="G92" s="37">
        <f>G93+G121</f>
        <v>33</v>
      </c>
      <c r="H92" s="37">
        <f t="shared" ref="H92:S92" si="43">H93+H121</f>
        <v>48093.44</v>
      </c>
      <c r="I92" s="37">
        <f t="shared" si="43"/>
        <v>4222.3212</v>
      </c>
      <c r="J92" s="37">
        <f t="shared" si="43"/>
        <v>0</v>
      </c>
      <c r="K92" s="37">
        <f t="shared" si="43"/>
        <v>0</v>
      </c>
      <c r="L92" s="37">
        <f t="shared" si="43"/>
        <v>33</v>
      </c>
      <c r="M92" s="37">
        <f t="shared" si="43"/>
        <v>0</v>
      </c>
      <c r="N92" s="37">
        <f t="shared" si="43"/>
        <v>0</v>
      </c>
      <c r="O92" s="37">
        <f t="shared" si="43"/>
        <v>0</v>
      </c>
      <c r="P92" s="37">
        <f t="shared" si="43"/>
        <v>0</v>
      </c>
      <c r="Q92" s="37">
        <f t="shared" si="43"/>
        <v>0</v>
      </c>
      <c r="R92" s="37">
        <f t="shared" si="43"/>
        <v>36296</v>
      </c>
      <c r="S92" s="37">
        <f t="shared" si="43"/>
        <v>164706</v>
      </c>
      <c r="T92" s="16"/>
      <c r="U92" s="16"/>
      <c r="V92" s="16"/>
      <c r="W92" s="16"/>
      <c r="X92" s="16"/>
      <c r="Y92" s="16">
        <f>Y93+Y121</f>
        <v>48093.44</v>
      </c>
      <c r="Z92" s="16">
        <f t="shared" ref="Z92:AK92" si="44">Z93+Z121</f>
        <v>10929.33</v>
      </c>
      <c r="AA92" s="16">
        <f t="shared" si="44"/>
        <v>8541.33</v>
      </c>
      <c r="AB92" s="16">
        <f t="shared" si="44"/>
        <v>1688</v>
      </c>
      <c r="AC92" s="16">
        <f t="shared" si="44"/>
        <v>700</v>
      </c>
      <c r="AD92" s="16">
        <f t="shared" si="44"/>
        <v>0</v>
      </c>
      <c r="AE92" s="16">
        <f t="shared" si="44"/>
        <v>4254.64</v>
      </c>
      <c r="AF92" s="16">
        <f t="shared" si="44"/>
        <v>0</v>
      </c>
      <c r="AG92" s="16">
        <f t="shared" si="44"/>
        <v>10300</v>
      </c>
      <c r="AH92" s="16">
        <f t="shared" si="44"/>
        <v>0</v>
      </c>
      <c r="AI92" s="16">
        <f t="shared" si="44"/>
        <v>22609.47</v>
      </c>
      <c r="AJ92" s="16">
        <f t="shared" si="44"/>
        <v>0</v>
      </c>
      <c r="AK92" s="16">
        <f t="shared" si="44"/>
        <v>0</v>
      </c>
      <c r="AL92" s="17"/>
      <c r="AM92" s="17"/>
      <c r="AN92" s="16"/>
    </row>
    <row r="93" s="2" customFormat="1" ht="39.95" customHeight="1" spans="1:40">
      <c r="A93" s="15" t="s">
        <v>352</v>
      </c>
      <c r="B93" s="15"/>
      <c r="C93" s="15"/>
      <c r="D93" s="18"/>
      <c r="E93" s="15"/>
      <c r="F93" s="15"/>
      <c r="G93" s="37">
        <f>G94+G106+G109</f>
        <v>24</v>
      </c>
      <c r="H93" s="37">
        <f t="shared" ref="H93:S93" si="45">H94+H106+H109</f>
        <v>42516.06</v>
      </c>
      <c r="I93" s="37">
        <f t="shared" si="45"/>
        <v>1301.6212</v>
      </c>
      <c r="J93" s="37">
        <f t="shared" si="45"/>
        <v>0</v>
      </c>
      <c r="K93" s="37">
        <f t="shared" si="45"/>
        <v>0</v>
      </c>
      <c r="L93" s="37">
        <f t="shared" si="45"/>
        <v>24</v>
      </c>
      <c r="M93" s="37">
        <f t="shared" si="45"/>
        <v>0</v>
      </c>
      <c r="N93" s="37">
        <f t="shared" si="45"/>
        <v>0</v>
      </c>
      <c r="O93" s="37">
        <f t="shared" si="45"/>
        <v>0</v>
      </c>
      <c r="P93" s="37">
        <f t="shared" si="45"/>
        <v>0</v>
      </c>
      <c r="Q93" s="37">
        <f t="shared" si="45"/>
        <v>0</v>
      </c>
      <c r="R93" s="37">
        <f t="shared" si="45"/>
        <v>30484</v>
      </c>
      <c r="S93" s="37">
        <f t="shared" si="45"/>
        <v>141027</v>
      </c>
      <c r="T93" s="37">
        <f t="shared" ref="H93:AI93" si="46">T94+T106+T109</f>
        <v>0</v>
      </c>
      <c r="U93" s="37">
        <f t="shared" si="46"/>
        <v>0</v>
      </c>
      <c r="V93" s="37">
        <f t="shared" si="46"/>
        <v>0</v>
      </c>
      <c r="W93" s="37">
        <f t="shared" si="46"/>
        <v>0</v>
      </c>
      <c r="X93" s="37">
        <f t="shared" si="46"/>
        <v>0</v>
      </c>
      <c r="Y93" s="37">
        <f t="shared" si="46"/>
        <v>42516.06</v>
      </c>
      <c r="Z93" s="37">
        <f t="shared" si="46"/>
        <v>10539.33</v>
      </c>
      <c r="AA93" s="37">
        <f t="shared" si="46"/>
        <v>8541.33</v>
      </c>
      <c r="AB93" s="37">
        <f t="shared" si="46"/>
        <v>1298</v>
      </c>
      <c r="AC93" s="37">
        <f t="shared" si="46"/>
        <v>700</v>
      </c>
      <c r="AD93" s="37">
        <f t="shared" si="46"/>
        <v>0</v>
      </c>
      <c r="AE93" s="37">
        <f t="shared" si="46"/>
        <v>3536.73</v>
      </c>
      <c r="AF93" s="37">
        <f t="shared" si="46"/>
        <v>0</v>
      </c>
      <c r="AG93" s="37">
        <f t="shared" si="46"/>
        <v>10300</v>
      </c>
      <c r="AH93" s="37">
        <f t="shared" si="46"/>
        <v>0</v>
      </c>
      <c r="AI93" s="37">
        <f t="shared" si="46"/>
        <v>18140</v>
      </c>
      <c r="AJ93" s="16">
        <f>AJ94+AJ106</f>
        <v>0</v>
      </c>
      <c r="AK93" s="16">
        <f>AK94+AK106</f>
        <v>0</v>
      </c>
      <c r="AL93" s="17"/>
      <c r="AM93" s="17"/>
      <c r="AN93" s="16"/>
    </row>
    <row r="94" s="2" customFormat="1" ht="39.95" customHeight="1" spans="1:40">
      <c r="A94" s="15" t="s">
        <v>353</v>
      </c>
      <c r="B94" s="15"/>
      <c r="C94" s="15"/>
      <c r="D94" s="18"/>
      <c r="E94" s="15"/>
      <c r="F94" s="15"/>
      <c r="G94" s="37">
        <f>SUM(G95:G105)</f>
        <v>11</v>
      </c>
      <c r="H94" s="37">
        <f t="shared" ref="H94:S94" si="47">SUM(H95:H105)</f>
        <v>20588</v>
      </c>
      <c r="I94" s="37">
        <f t="shared" si="47"/>
        <v>165.23</v>
      </c>
      <c r="J94" s="37">
        <f t="shared" si="47"/>
        <v>0</v>
      </c>
      <c r="K94" s="37">
        <f t="shared" si="47"/>
        <v>0</v>
      </c>
      <c r="L94" s="37">
        <f t="shared" si="47"/>
        <v>11</v>
      </c>
      <c r="M94" s="37">
        <f t="shared" si="47"/>
        <v>0</v>
      </c>
      <c r="N94" s="37">
        <f t="shared" si="47"/>
        <v>0</v>
      </c>
      <c r="O94" s="37">
        <f t="shared" si="47"/>
        <v>0</v>
      </c>
      <c r="P94" s="37">
        <f t="shared" si="47"/>
        <v>0</v>
      </c>
      <c r="Q94" s="37">
        <f t="shared" si="47"/>
        <v>0</v>
      </c>
      <c r="R94" s="37">
        <f t="shared" si="47"/>
        <v>13819</v>
      </c>
      <c r="S94" s="37">
        <f t="shared" si="47"/>
        <v>56849</v>
      </c>
      <c r="T94" s="16"/>
      <c r="U94" s="16"/>
      <c r="V94" s="16"/>
      <c r="W94" s="16"/>
      <c r="X94" s="16"/>
      <c r="Y94" s="16">
        <f>SUM(Y95:Y105)</f>
        <v>20588</v>
      </c>
      <c r="Z94" s="16">
        <f t="shared" ref="Z94:AK94" si="48">SUM(Z95:Z105)</f>
        <v>3308</v>
      </c>
      <c r="AA94" s="16">
        <f t="shared" si="48"/>
        <v>1700</v>
      </c>
      <c r="AB94" s="16">
        <f t="shared" si="48"/>
        <v>908</v>
      </c>
      <c r="AC94" s="16">
        <f t="shared" si="48"/>
        <v>700</v>
      </c>
      <c r="AD94" s="16">
        <f t="shared" si="48"/>
        <v>0</v>
      </c>
      <c r="AE94" s="16">
        <f t="shared" si="48"/>
        <v>0</v>
      </c>
      <c r="AF94" s="16">
        <f t="shared" si="48"/>
        <v>0</v>
      </c>
      <c r="AG94" s="16">
        <f t="shared" si="48"/>
        <v>4000</v>
      </c>
      <c r="AH94" s="16">
        <f t="shared" si="48"/>
        <v>0</v>
      </c>
      <c r="AI94" s="16">
        <f t="shared" si="48"/>
        <v>13280</v>
      </c>
      <c r="AJ94" s="16">
        <f t="shared" si="48"/>
        <v>0</v>
      </c>
      <c r="AK94" s="16">
        <f t="shared" si="48"/>
        <v>0</v>
      </c>
      <c r="AL94" s="17"/>
      <c r="AM94" s="17"/>
      <c r="AN94" s="16"/>
    </row>
    <row r="95" s="2" customFormat="1" ht="156" customHeight="1" spans="1:40">
      <c r="A95" s="16">
        <v>68</v>
      </c>
      <c r="B95" s="16" t="s">
        <v>354</v>
      </c>
      <c r="C95" s="16" t="s">
        <v>50</v>
      </c>
      <c r="D95" s="17" t="s">
        <v>355</v>
      </c>
      <c r="E95" s="16" t="s">
        <v>52</v>
      </c>
      <c r="F95" s="16" t="s">
        <v>50</v>
      </c>
      <c r="G95" s="47">
        <v>1</v>
      </c>
      <c r="H95" s="20">
        <v>5000</v>
      </c>
      <c r="I95" s="20">
        <v>44.33</v>
      </c>
      <c r="J95" s="32"/>
      <c r="K95" s="32"/>
      <c r="L95" s="39">
        <v>1</v>
      </c>
      <c r="M95" s="32"/>
      <c r="N95" s="32"/>
      <c r="O95" s="32"/>
      <c r="P95" s="32"/>
      <c r="Q95" s="32"/>
      <c r="R95" s="32">
        <v>4200</v>
      </c>
      <c r="S95" s="32">
        <v>16000</v>
      </c>
      <c r="T95" s="16" t="s">
        <v>218</v>
      </c>
      <c r="U95" s="16" t="s">
        <v>219</v>
      </c>
      <c r="V95" s="16" t="s">
        <v>218</v>
      </c>
      <c r="W95" s="16" t="s">
        <v>219</v>
      </c>
      <c r="X95" s="16" t="s">
        <v>304</v>
      </c>
      <c r="Y95" s="16">
        <f>Z95+AE95+AF95+AG95+AH95+AI95+AK95</f>
        <v>5000</v>
      </c>
      <c r="Z95" s="16">
        <f>SUM(AA95:AD95)</f>
        <v>0</v>
      </c>
      <c r="AA95" s="16"/>
      <c r="AB95" s="16"/>
      <c r="AC95" s="16"/>
      <c r="AD95" s="16"/>
      <c r="AE95" s="16"/>
      <c r="AF95" s="16"/>
      <c r="AG95" s="16"/>
      <c r="AH95" s="16"/>
      <c r="AI95" s="16">
        <v>5000</v>
      </c>
      <c r="AJ95" s="16"/>
      <c r="AK95" s="16"/>
      <c r="AL95" s="17" t="s">
        <v>356</v>
      </c>
      <c r="AM95" s="17" t="s">
        <v>310</v>
      </c>
      <c r="AN95" s="16"/>
    </row>
    <row r="96" s="2" customFormat="1" ht="117" customHeight="1" spans="1:40">
      <c r="A96" s="16">
        <v>69</v>
      </c>
      <c r="B96" s="16" t="s">
        <v>357</v>
      </c>
      <c r="C96" s="16" t="s">
        <v>50</v>
      </c>
      <c r="D96" s="17" t="s">
        <v>358</v>
      </c>
      <c r="E96" s="16" t="s">
        <v>52</v>
      </c>
      <c r="F96" s="16" t="s">
        <v>50</v>
      </c>
      <c r="G96" s="47">
        <v>1</v>
      </c>
      <c r="H96" s="20">
        <v>4000</v>
      </c>
      <c r="I96" s="20">
        <v>59</v>
      </c>
      <c r="J96" s="25"/>
      <c r="K96" s="25"/>
      <c r="L96" s="39">
        <v>1</v>
      </c>
      <c r="M96" s="25"/>
      <c r="N96" s="25"/>
      <c r="O96" s="25"/>
      <c r="P96" s="25"/>
      <c r="Q96" s="25"/>
      <c r="R96" s="25">
        <v>1500</v>
      </c>
      <c r="S96" s="25">
        <v>5200</v>
      </c>
      <c r="T96" s="16" t="s">
        <v>218</v>
      </c>
      <c r="U96" s="16" t="s">
        <v>219</v>
      </c>
      <c r="V96" s="16" t="s">
        <v>218</v>
      </c>
      <c r="W96" s="16" t="s">
        <v>219</v>
      </c>
      <c r="X96" s="16" t="s">
        <v>304</v>
      </c>
      <c r="Y96" s="16">
        <f t="shared" ref="Y96:Y105" si="49">Z96+AE96+AF96+AG96+AH96+AI96+AK96</f>
        <v>4000</v>
      </c>
      <c r="Z96" s="16">
        <f t="shared" ref="Z96:Z105" si="50">SUM(AA96:AD96)</f>
        <v>0</v>
      </c>
      <c r="AA96" s="16"/>
      <c r="AB96" s="16"/>
      <c r="AC96" s="16"/>
      <c r="AD96" s="16"/>
      <c r="AE96" s="16"/>
      <c r="AF96" s="16"/>
      <c r="AG96" s="16"/>
      <c r="AH96" s="16"/>
      <c r="AI96" s="16">
        <v>4000</v>
      </c>
      <c r="AJ96" s="16"/>
      <c r="AK96" s="16"/>
      <c r="AL96" s="17" t="s">
        <v>359</v>
      </c>
      <c r="AM96" s="17" t="s">
        <v>310</v>
      </c>
      <c r="AN96" s="16"/>
    </row>
    <row r="97" s="2" customFormat="1" ht="117" customHeight="1" spans="1:40">
      <c r="A97" s="16">
        <v>70</v>
      </c>
      <c r="B97" s="16" t="s">
        <v>360</v>
      </c>
      <c r="C97" s="16" t="s">
        <v>50</v>
      </c>
      <c r="D97" s="17" t="s">
        <v>361</v>
      </c>
      <c r="E97" s="16" t="s">
        <v>52</v>
      </c>
      <c r="F97" s="16" t="s">
        <v>50</v>
      </c>
      <c r="G97" s="47">
        <v>1</v>
      </c>
      <c r="H97" s="20">
        <v>5000</v>
      </c>
      <c r="I97" s="20">
        <v>6.4</v>
      </c>
      <c r="J97" s="25"/>
      <c r="K97" s="25"/>
      <c r="L97" s="39">
        <v>1</v>
      </c>
      <c r="M97" s="25"/>
      <c r="N97" s="25"/>
      <c r="O97" s="25"/>
      <c r="P97" s="25"/>
      <c r="Q97" s="25"/>
      <c r="R97" s="16">
        <v>600</v>
      </c>
      <c r="S97" s="25">
        <v>2900</v>
      </c>
      <c r="T97" s="16" t="s">
        <v>218</v>
      </c>
      <c r="U97" s="16" t="s">
        <v>219</v>
      </c>
      <c r="V97" s="16" t="s">
        <v>218</v>
      </c>
      <c r="W97" s="16" t="s">
        <v>219</v>
      </c>
      <c r="X97" s="16" t="s">
        <v>304</v>
      </c>
      <c r="Y97" s="16">
        <f t="shared" si="49"/>
        <v>5000</v>
      </c>
      <c r="Z97" s="16">
        <f t="shared" si="50"/>
        <v>1000</v>
      </c>
      <c r="AA97" s="16">
        <v>1000</v>
      </c>
      <c r="AB97" s="16"/>
      <c r="AC97" s="16"/>
      <c r="AD97" s="16"/>
      <c r="AE97" s="16"/>
      <c r="AF97" s="16"/>
      <c r="AG97" s="16">
        <v>4000</v>
      </c>
      <c r="AH97" s="16"/>
      <c r="AI97" s="16"/>
      <c r="AJ97" s="16"/>
      <c r="AK97" s="16"/>
      <c r="AL97" s="17" t="s">
        <v>362</v>
      </c>
      <c r="AM97" s="17" t="s">
        <v>310</v>
      </c>
      <c r="AN97" s="16"/>
    </row>
    <row r="98" s="2" customFormat="1" ht="117" customHeight="1" spans="1:40">
      <c r="A98" s="16">
        <v>71</v>
      </c>
      <c r="B98" s="16" t="s">
        <v>363</v>
      </c>
      <c r="C98" s="16" t="s">
        <v>50</v>
      </c>
      <c r="D98" s="17" t="s">
        <v>364</v>
      </c>
      <c r="E98" s="16" t="s">
        <v>52</v>
      </c>
      <c r="F98" s="16" t="s">
        <v>50</v>
      </c>
      <c r="G98" s="47">
        <v>1</v>
      </c>
      <c r="H98" s="16">
        <v>318</v>
      </c>
      <c r="I98" s="16">
        <v>6</v>
      </c>
      <c r="J98" s="16"/>
      <c r="K98" s="16"/>
      <c r="L98" s="16">
        <v>1</v>
      </c>
      <c r="M98" s="16"/>
      <c r="N98" s="16"/>
      <c r="O98" s="16"/>
      <c r="P98" s="16"/>
      <c r="Q98" s="16"/>
      <c r="R98" s="16">
        <v>650</v>
      </c>
      <c r="S98" s="16">
        <v>3900</v>
      </c>
      <c r="T98" s="16" t="s">
        <v>66</v>
      </c>
      <c r="U98" s="16" t="s">
        <v>67</v>
      </c>
      <c r="V98" s="16" t="s">
        <v>218</v>
      </c>
      <c r="W98" s="16" t="s">
        <v>219</v>
      </c>
      <c r="X98" s="16" t="s">
        <v>304</v>
      </c>
      <c r="Y98" s="16">
        <f t="shared" si="49"/>
        <v>318</v>
      </c>
      <c r="Z98" s="16">
        <f t="shared" si="50"/>
        <v>318</v>
      </c>
      <c r="AA98" s="16"/>
      <c r="AB98" s="16">
        <v>318</v>
      </c>
      <c r="AC98" s="16"/>
      <c r="AD98" s="16"/>
      <c r="AE98" s="16"/>
      <c r="AF98" s="16"/>
      <c r="AG98" s="16"/>
      <c r="AH98" s="16"/>
      <c r="AI98" s="16"/>
      <c r="AJ98" s="16"/>
      <c r="AK98" s="16"/>
      <c r="AL98" s="17" t="s">
        <v>365</v>
      </c>
      <c r="AM98" s="17" t="s">
        <v>310</v>
      </c>
      <c r="AN98" s="16"/>
    </row>
    <row r="99" s="2" customFormat="1" ht="117" customHeight="1" spans="1:40">
      <c r="A99" s="16">
        <v>72</v>
      </c>
      <c r="B99" s="16" t="s">
        <v>366</v>
      </c>
      <c r="C99" s="16" t="s">
        <v>50</v>
      </c>
      <c r="D99" s="17" t="s">
        <v>367</v>
      </c>
      <c r="E99" s="16" t="s">
        <v>368</v>
      </c>
      <c r="F99" s="16" t="s">
        <v>50</v>
      </c>
      <c r="G99" s="47">
        <v>1</v>
      </c>
      <c r="H99" s="16">
        <v>400</v>
      </c>
      <c r="I99" s="16">
        <v>4</v>
      </c>
      <c r="J99" s="25"/>
      <c r="K99" s="25"/>
      <c r="L99" s="25">
        <v>1</v>
      </c>
      <c r="M99" s="25"/>
      <c r="N99" s="25"/>
      <c r="O99" s="25"/>
      <c r="P99" s="25"/>
      <c r="Q99" s="25"/>
      <c r="R99" s="39">
        <v>300</v>
      </c>
      <c r="S99" s="39">
        <v>1230</v>
      </c>
      <c r="T99" s="16" t="s">
        <v>76</v>
      </c>
      <c r="U99" s="16" t="s">
        <v>77</v>
      </c>
      <c r="V99" s="16" t="s">
        <v>218</v>
      </c>
      <c r="W99" s="16" t="s">
        <v>219</v>
      </c>
      <c r="X99" s="16" t="s">
        <v>304</v>
      </c>
      <c r="Y99" s="16">
        <f t="shared" si="49"/>
        <v>400</v>
      </c>
      <c r="Z99" s="16">
        <f t="shared" si="50"/>
        <v>400</v>
      </c>
      <c r="AA99" s="16"/>
      <c r="AB99" s="16">
        <v>400</v>
      </c>
      <c r="AC99" s="16"/>
      <c r="AD99" s="16"/>
      <c r="AE99" s="16"/>
      <c r="AF99" s="16"/>
      <c r="AG99" s="16"/>
      <c r="AH99" s="16"/>
      <c r="AI99" s="16"/>
      <c r="AJ99" s="16"/>
      <c r="AK99" s="16"/>
      <c r="AL99" s="17" t="s">
        <v>369</v>
      </c>
      <c r="AM99" s="17" t="s">
        <v>310</v>
      </c>
      <c r="AN99" s="16"/>
    </row>
    <row r="100" s="2" customFormat="1" ht="147" customHeight="1" spans="1:41">
      <c r="A100" s="16">
        <v>73</v>
      </c>
      <c r="B100" s="16" t="s">
        <v>370</v>
      </c>
      <c r="C100" s="16" t="s">
        <v>50</v>
      </c>
      <c r="D100" s="17" t="s">
        <v>371</v>
      </c>
      <c r="E100" s="16" t="s">
        <v>52</v>
      </c>
      <c r="F100" s="16" t="s">
        <v>50</v>
      </c>
      <c r="G100" s="47">
        <v>1</v>
      </c>
      <c r="H100" s="16">
        <v>2200</v>
      </c>
      <c r="I100" s="16">
        <v>24.7</v>
      </c>
      <c r="J100" s="16"/>
      <c r="K100" s="16"/>
      <c r="L100" s="16">
        <v>1</v>
      </c>
      <c r="M100" s="16"/>
      <c r="N100" s="16"/>
      <c r="O100" s="16"/>
      <c r="P100" s="16"/>
      <c r="Q100" s="16"/>
      <c r="R100" s="16">
        <v>4519</v>
      </c>
      <c r="S100" s="16">
        <v>18015</v>
      </c>
      <c r="T100" s="16" t="s">
        <v>218</v>
      </c>
      <c r="U100" s="16" t="s">
        <v>219</v>
      </c>
      <c r="V100" s="16" t="s">
        <v>218</v>
      </c>
      <c r="W100" s="16" t="s">
        <v>219</v>
      </c>
      <c r="X100" s="16" t="s">
        <v>304</v>
      </c>
      <c r="Y100" s="16">
        <f t="shared" si="49"/>
        <v>2200</v>
      </c>
      <c r="Z100" s="55"/>
      <c r="AA100" s="55"/>
      <c r="AB100" s="55"/>
      <c r="AC100" s="16"/>
      <c r="AD100" s="16"/>
      <c r="AE100" s="16"/>
      <c r="AF100" s="16"/>
      <c r="AG100" s="16"/>
      <c r="AH100" s="16"/>
      <c r="AI100" s="16">
        <v>2200</v>
      </c>
      <c r="AJ100" s="16"/>
      <c r="AK100" s="16"/>
      <c r="AL100" s="17" t="s">
        <v>372</v>
      </c>
      <c r="AM100" s="17" t="s">
        <v>310</v>
      </c>
      <c r="AN100" s="16"/>
      <c r="AO100" s="45"/>
    </row>
    <row r="101" s="2" customFormat="1" ht="117" customHeight="1" spans="1:40">
      <c r="A101" s="16">
        <v>74</v>
      </c>
      <c r="B101" s="16" t="s">
        <v>373</v>
      </c>
      <c r="C101" s="16" t="s">
        <v>50</v>
      </c>
      <c r="D101" s="17" t="s">
        <v>374</v>
      </c>
      <c r="E101" s="16" t="s">
        <v>52</v>
      </c>
      <c r="F101" s="16" t="s">
        <v>50</v>
      </c>
      <c r="G101" s="47">
        <v>1</v>
      </c>
      <c r="H101" s="16">
        <v>390</v>
      </c>
      <c r="I101" s="16">
        <v>3</v>
      </c>
      <c r="J101" s="16"/>
      <c r="K101" s="16"/>
      <c r="L101" s="16">
        <v>1</v>
      </c>
      <c r="M101" s="16"/>
      <c r="N101" s="16"/>
      <c r="O101" s="16"/>
      <c r="P101" s="16"/>
      <c r="Q101" s="16"/>
      <c r="R101" s="16">
        <v>381</v>
      </c>
      <c r="S101" s="16">
        <v>1684</v>
      </c>
      <c r="T101" s="16" t="s">
        <v>84</v>
      </c>
      <c r="U101" s="16" t="s">
        <v>85</v>
      </c>
      <c r="V101" s="16" t="s">
        <v>218</v>
      </c>
      <c r="W101" s="16" t="s">
        <v>219</v>
      </c>
      <c r="X101" s="16" t="s">
        <v>304</v>
      </c>
      <c r="Y101" s="16">
        <f t="shared" si="49"/>
        <v>390</v>
      </c>
      <c r="Z101" s="16">
        <f t="shared" si="50"/>
        <v>0</v>
      </c>
      <c r="AA101" s="16"/>
      <c r="AB101" s="16"/>
      <c r="AC101" s="16"/>
      <c r="AD101" s="16"/>
      <c r="AE101" s="16"/>
      <c r="AF101" s="16"/>
      <c r="AG101" s="16"/>
      <c r="AH101" s="16"/>
      <c r="AI101" s="16">
        <v>390</v>
      </c>
      <c r="AJ101" s="16"/>
      <c r="AK101" s="16"/>
      <c r="AL101" s="17" t="s">
        <v>375</v>
      </c>
      <c r="AM101" s="17" t="s">
        <v>310</v>
      </c>
      <c r="AN101" s="16"/>
    </row>
    <row r="102" s="2" customFormat="1" ht="117" customHeight="1" spans="1:40">
      <c r="A102" s="16">
        <v>75</v>
      </c>
      <c r="B102" s="16" t="s">
        <v>376</v>
      </c>
      <c r="C102" s="16" t="s">
        <v>50</v>
      </c>
      <c r="D102" s="17" t="s">
        <v>377</v>
      </c>
      <c r="E102" s="16" t="s">
        <v>52</v>
      </c>
      <c r="F102" s="16" t="s">
        <v>50</v>
      </c>
      <c r="G102" s="47">
        <v>1</v>
      </c>
      <c r="H102" s="16">
        <v>390</v>
      </c>
      <c r="I102" s="16">
        <v>4</v>
      </c>
      <c r="J102" s="16"/>
      <c r="K102" s="16"/>
      <c r="L102" s="16">
        <v>1</v>
      </c>
      <c r="M102" s="16"/>
      <c r="N102" s="16"/>
      <c r="O102" s="16"/>
      <c r="P102" s="16"/>
      <c r="Q102" s="16"/>
      <c r="R102" s="16">
        <v>169</v>
      </c>
      <c r="S102" s="16">
        <v>820</v>
      </c>
      <c r="T102" s="16" t="s">
        <v>84</v>
      </c>
      <c r="U102" s="16" t="s">
        <v>85</v>
      </c>
      <c r="V102" s="16" t="s">
        <v>218</v>
      </c>
      <c r="W102" s="16" t="s">
        <v>219</v>
      </c>
      <c r="X102" s="16" t="s">
        <v>304</v>
      </c>
      <c r="Y102" s="16">
        <f t="shared" si="49"/>
        <v>390</v>
      </c>
      <c r="Z102" s="16">
        <f t="shared" si="50"/>
        <v>0</v>
      </c>
      <c r="AA102" s="16"/>
      <c r="AB102" s="16"/>
      <c r="AC102" s="16"/>
      <c r="AD102" s="16"/>
      <c r="AE102" s="16"/>
      <c r="AF102" s="16"/>
      <c r="AG102" s="16"/>
      <c r="AH102" s="16"/>
      <c r="AI102" s="16">
        <v>390</v>
      </c>
      <c r="AJ102" s="16"/>
      <c r="AK102" s="16"/>
      <c r="AL102" s="17" t="s">
        <v>369</v>
      </c>
      <c r="AM102" s="17" t="s">
        <v>310</v>
      </c>
      <c r="AN102" s="16"/>
    </row>
    <row r="103" s="2" customFormat="1" ht="117" customHeight="1" spans="1:41">
      <c r="A103" s="16">
        <v>76</v>
      </c>
      <c r="B103" s="16" t="s">
        <v>378</v>
      </c>
      <c r="C103" s="16" t="s">
        <v>50</v>
      </c>
      <c r="D103" s="48" t="s">
        <v>379</v>
      </c>
      <c r="E103" s="47" t="s">
        <v>52</v>
      </c>
      <c r="F103" s="47" t="s">
        <v>50</v>
      </c>
      <c r="G103" s="47">
        <v>1</v>
      </c>
      <c r="H103" s="47">
        <v>1300</v>
      </c>
      <c r="I103" s="47">
        <v>6</v>
      </c>
      <c r="J103" s="25"/>
      <c r="K103" s="25"/>
      <c r="L103" s="39">
        <v>1</v>
      </c>
      <c r="M103" s="25"/>
      <c r="N103" s="25"/>
      <c r="O103" s="25"/>
      <c r="P103" s="25"/>
      <c r="Q103" s="25"/>
      <c r="R103" s="16">
        <v>600</v>
      </c>
      <c r="S103" s="25">
        <v>2900</v>
      </c>
      <c r="T103" s="16" t="s">
        <v>218</v>
      </c>
      <c r="U103" s="16" t="s">
        <v>219</v>
      </c>
      <c r="V103" s="16" t="s">
        <v>218</v>
      </c>
      <c r="W103" s="16" t="s">
        <v>219</v>
      </c>
      <c r="X103" s="16" t="s">
        <v>304</v>
      </c>
      <c r="Y103" s="16">
        <f t="shared" si="49"/>
        <v>1300</v>
      </c>
      <c r="Z103" s="16">
        <f t="shared" si="50"/>
        <v>0</v>
      </c>
      <c r="AA103" s="16"/>
      <c r="AB103" s="16"/>
      <c r="AC103" s="16"/>
      <c r="AD103" s="16"/>
      <c r="AE103" s="16"/>
      <c r="AF103" s="16"/>
      <c r="AG103" s="16"/>
      <c r="AH103" s="16"/>
      <c r="AI103" s="16">
        <v>1300</v>
      </c>
      <c r="AJ103" s="16"/>
      <c r="AK103" s="16"/>
      <c r="AL103" s="28" t="s">
        <v>380</v>
      </c>
      <c r="AM103" s="28" t="s">
        <v>310</v>
      </c>
      <c r="AN103" s="16"/>
      <c r="AO103" s="58"/>
    </row>
    <row r="104" s="2" customFormat="1" ht="117" customHeight="1" spans="1:40">
      <c r="A104" s="16">
        <v>77</v>
      </c>
      <c r="B104" s="16" t="s">
        <v>381</v>
      </c>
      <c r="C104" s="16" t="s">
        <v>50</v>
      </c>
      <c r="D104" s="17" t="s">
        <v>382</v>
      </c>
      <c r="E104" s="16" t="s">
        <v>52</v>
      </c>
      <c r="F104" s="16" t="s">
        <v>50</v>
      </c>
      <c r="G104" s="47">
        <v>1</v>
      </c>
      <c r="H104" s="16">
        <v>190</v>
      </c>
      <c r="I104" s="16">
        <v>7.8</v>
      </c>
      <c r="J104" s="16"/>
      <c r="K104" s="16"/>
      <c r="L104" s="16">
        <v>1</v>
      </c>
      <c r="M104" s="16"/>
      <c r="N104" s="16"/>
      <c r="O104" s="16"/>
      <c r="P104" s="16"/>
      <c r="Q104" s="16"/>
      <c r="R104" s="16">
        <v>300</v>
      </c>
      <c r="S104" s="16">
        <v>1400</v>
      </c>
      <c r="T104" s="27" t="s">
        <v>98</v>
      </c>
      <c r="U104" s="16" t="s">
        <v>99</v>
      </c>
      <c r="V104" s="16" t="s">
        <v>218</v>
      </c>
      <c r="W104" s="16" t="s">
        <v>219</v>
      </c>
      <c r="X104" s="16" t="s">
        <v>304</v>
      </c>
      <c r="Y104" s="16">
        <f t="shared" si="49"/>
        <v>190</v>
      </c>
      <c r="Z104" s="16">
        <f t="shared" si="50"/>
        <v>190</v>
      </c>
      <c r="AA104" s="16"/>
      <c r="AB104" s="16">
        <v>190</v>
      </c>
      <c r="AC104" s="16"/>
      <c r="AD104" s="16"/>
      <c r="AE104" s="16"/>
      <c r="AF104" s="16"/>
      <c r="AG104" s="16"/>
      <c r="AH104" s="16"/>
      <c r="AI104" s="16"/>
      <c r="AJ104" s="16"/>
      <c r="AK104" s="16"/>
      <c r="AL104" s="17" t="s">
        <v>383</v>
      </c>
      <c r="AM104" s="17" t="s">
        <v>310</v>
      </c>
      <c r="AN104" s="16"/>
    </row>
    <row r="105" s="2" customFormat="1" ht="105" customHeight="1" spans="1:40">
      <c r="A105" s="16">
        <v>78</v>
      </c>
      <c r="B105" s="16" t="s">
        <v>384</v>
      </c>
      <c r="C105" s="16" t="s">
        <v>50</v>
      </c>
      <c r="D105" s="17" t="s">
        <v>385</v>
      </c>
      <c r="E105" s="16" t="s">
        <v>52</v>
      </c>
      <c r="F105" s="16" t="s">
        <v>50</v>
      </c>
      <c r="G105" s="16">
        <v>1</v>
      </c>
      <c r="H105" s="16">
        <v>1400</v>
      </c>
      <c r="I105" s="16"/>
      <c r="J105" s="16"/>
      <c r="K105" s="16"/>
      <c r="L105" s="16">
        <v>1</v>
      </c>
      <c r="M105" s="16"/>
      <c r="N105" s="16"/>
      <c r="O105" s="16"/>
      <c r="P105" s="16"/>
      <c r="Q105" s="16"/>
      <c r="R105" s="16">
        <v>600</v>
      </c>
      <c r="S105" s="16">
        <v>2800</v>
      </c>
      <c r="T105" s="16" t="s">
        <v>218</v>
      </c>
      <c r="U105" s="16" t="s">
        <v>219</v>
      </c>
      <c r="V105" s="16" t="s">
        <v>218</v>
      </c>
      <c r="W105" s="16" t="s">
        <v>219</v>
      </c>
      <c r="X105" s="16" t="s">
        <v>304</v>
      </c>
      <c r="Y105" s="16">
        <f t="shared" si="49"/>
        <v>1400</v>
      </c>
      <c r="Z105" s="16">
        <f t="shared" si="50"/>
        <v>1400</v>
      </c>
      <c r="AA105" s="16">
        <v>700</v>
      </c>
      <c r="AB105" s="16"/>
      <c r="AC105" s="16">
        <v>700</v>
      </c>
      <c r="AD105" s="16"/>
      <c r="AE105" s="16"/>
      <c r="AF105" s="16"/>
      <c r="AG105" s="16"/>
      <c r="AH105" s="16"/>
      <c r="AI105" s="16"/>
      <c r="AJ105" s="16"/>
      <c r="AK105" s="16"/>
      <c r="AL105" s="17" t="s">
        <v>386</v>
      </c>
      <c r="AM105" s="17" t="s">
        <v>310</v>
      </c>
      <c r="AN105" s="16"/>
    </row>
    <row r="106" s="2" customFormat="1" ht="39.95" customHeight="1" spans="1:40">
      <c r="A106" s="50" t="s">
        <v>387</v>
      </c>
      <c r="B106" s="51"/>
      <c r="C106" s="51"/>
      <c r="D106" s="51"/>
      <c r="E106" s="51"/>
      <c r="F106" s="51"/>
      <c r="G106" s="16">
        <f>SUM(G107:G108)</f>
        <v>2</v>
      </c>
      <c r="H106" s="16">
        <f t="shared" ref="H106:S106" si="51">SUM(H107:H108)</f>
        <v>4980</v>
      </c>
      <c r="I106" s="16">
        <f t="shared" si="51"/>
        <v>20.7112</v>
      </c>
      <c r="J106" s="16">
        <f t="shared" si="51"/>
        <v>0</v>
      </c>
      <c r="K106" s="16">
        <f t="shared" si="51"/>
        <v>0</v>
      </c>
      <c r="L106" s="16">
        <f t="shared" si="51"/>
        <v>2</v>
      </c>
      <c r="M106" s="16">
        <f t="shared" si="51"/>
        <v>0</v>
      </c>
      <c r="N106" s="16">
        <f t="shared" si="51"/>
        <v>0</v>
      </c>
      <c r="O106" s="16">
        <f t="shared" si="51"/>
        <v>0</v>
      </c>
      <c r="P106" s="16">
        <f t="shared" si="51"/>
        <v>0</v>
      </c>
      <c r="Q106" s="16">
        <f t="shared" si="51"/>
        <v>0</v>
      </c>
      <c r="R106" s="16">
        <f t="shared" si="51"/>
        <v>740</v>
      </c>
      <c r="S106" s="16">
        <f t="shared" si="51"/>
        <v>3184</v>
      </c>
      <c r="T106" s="16"/>
      <c r="U106" s="16">
        <v>0</v>
      </c>
      <c r="V106" s="16">
        <v>0</v>
      </c>
      <c r="W106" s="16">
        <v>0</v>
      </c>
      <c r="X106" s="16">
        <v>0</v>
      </c>
      <c r="Y106" s="16">
        <f>SUM(Y107:Y108)</f>
        <v>4980</v>
      </c>
      <c r="Z106" s="16">
        <f t="shared" ref="Z106:AK106" si="52">SUM(Z107:Z108)</f>
        <v>0</v>
      </c>
      <c r="AA106" s="16">
        <f t="shared" si="52"/>
        <v>0</v>
      </c>
      <c r="AB106" s="16">
        <f t="shared" si="52"/>
        <v>0</v>
      </c>
      <c r="AC106" s="16">
        <f t="shared" si="52"/>
        <v>0</v>
      </c>
      <c r="AD106" s="16">
        <f t="shared" si="52"/>
        <v>0</v>
      </c>
      <c r="AE106" s="16">
        <f t="shared" si="52"/>
        <v>1000</v>
      </c>
      <c r="AF106" s="16">
        <f t="shared" si="52"/>
        <v>0</v>
      </c>
      <c r="AG106" s="16">
        <f t="shared" si="52"/>
        <v>300</v>
      </c>
      <c r="AH106" s="16">
        <f t="shared" si="52"/>
        <v>0</v>
      </c>
      <c r="AI106" s="16">
        <f t="shared" si="52"/>
        <v>3680</v>
      </c>
      <c r="AJ106" s="16">
        <f t="shared" si="52"/>
        <v>0</v>
      </c>
      <c r="AK106" s="16">
        <f t="shared" si="52"/>
        <v>0</v>
      </c>
      <c r="AL106" s="17"/>
      <c r="AM106" s="17"/>
      <c r="AN106" s="16"/>
    </row>
    <row r="107" s="2" customFormat="1" ht="111" customHeight="1" spans="1:40">
      <c r="A107" s="16">
        <v>79</v>
      </c>
      <c r="B107" s="16" t="s">
        <v>388</v>
      </c>
      <c r="C107" s="16" t="s">
        <v>50</v>
      </c>
      <c r="D107" s="17" t="s">
        <v>389</v>
      </c>
      <c r="E107" s="16" t="s">
        <v>52</v>
      </c>
      <c r="F107" s="16" t="s">
        <v>50</v>
      </c>
      <c r="G107" s="37">
        <v>1</v>
      </c>
      <c r="H107" s="37">
        <v>1300</v>
      </c>
      <c r="I107" s="37">
        <v>13.35</v>
      </c>
      <c r="J107" s="39"/>
      <c r="K107" s="39"/>
      <c r="L107" s="54">
        <v>1</v>
      </c>
      <c r="M107" s="39"/>
      <c r="N107" s="39"/>
      <c r="O107" s="39"/>
      <c r="P107" s="39"/>
      <c r="Q107" s="39"/>
      <c r="R107" s="39">
        <v>65</v>
      </c>
      <c r="S107" s="39">
        <v>384</v>
      </c>
      <c r="T107" s="16" t="s">
        <v>390</v>
      </c>
      <c r="U107" s="16" t="s">
        <v>391</v>
      </c>
      <c r="V107" s="16" t="s">
        <v>390</v>
      </c>
      <c r="W107" s="16" t="s">
        <v>391</v>
      </c>
      <c r="X107" s="16" t="s">
        <v>140</v>
      </c>
      <c r="Y107" s="16">
        <f t="shared" ref="Y107:Y118" si="53">Z107+AE107+AF107+AG107+AH107+AI107+AK107</f>
        <v>1300</v>
      </c>
      <c r="Z107" s="16">
        <f t="shared" ref="Z107:Z118" si="54">SUM(AA107:AD107)</f>
        <v>0</v>
      </c>
      <c r="AA107" s="16"/>
      <c r="AB107" s="16"/>
      <c r="AC107" s="16"/>
      <c r="AD107" s="16"/>
      <c r="AE107" s="16">
        <v>1000</v>
      </c>
      <c r="AF107" s="16"/>
      <c r="AG107" s="16">
        <v>300</v>
      </c>
      <c r="AH107" s="16"/>
      <c r="AI107" s="16"/>
      <c r="AJ107" s="16"/>
      <c r="AK107" s="16"/>
      <c r="AL107" s="17" t="s">
        <v>392</v>
      </c>
      <c r="AM107" s="17" t="s">
        <v>393</v>
      </c>
      <c r="AN107" s="16"/>
    </row>
    <row r="108" s="2" customFormat="1" ht="114" customHeight="1" spans="1:40">
      <c r="A108" s="16">
        <v>80</v>
      </c>
      <c r="B108" s="16" t="s">
        <v>394</v>
      </c>
      <c r="C108" s="16" t="s">
        <v>50</v>
      </c>
      <c r="D108" s="17" t="s">
        <v>395</v>
      </c>
      <c r="E108" s="16" t="s">
        <v>52</v>
      </c>
      <c r="F108" s="16" t="s">
        <v>50</v>
      </c>
      <c r="G108" s="16">
        <v>1</v>
      </c>
      <c r="H108" s="16">
        <v>3680</v>
      </c>
      <c r="I108" s="16">
        <v>7.3612</v>
      </c>
      <c r="J108" s="25"/>
      <c r="K108" s="25"/>
      <c r="L108" s="32">
        <v>1</v>
      </c>
      <c r="M108" s="25"/>
      <c r="N108" s="25"/>
      <c r="O108" s="25"/>
      <c r="P108" s="25"/>
      <c r="Q108" s="25"/>
      <c r="R108" s="25">
        <v>675</v>
      </c>
      <c r="S108" s="25">
        <v>2800</v>
      </c>
      <c r="T108" s="16" t="s">
        <v>80</v>
      </c>
      <c r="U108" s="16" t="s">
        <v>81</v>
      </c>
      <c r="V108" s="16" t="s">
        <v>390</v>
      </c>
      <c r="W108" s="16" t="s">
        <v>391</v>
      </c>
      <c r="X108" s="16" t="s">
        <v>140</v>
      </c>
      <c r="Y108" s="16">
        <v>3680</v>
      </c>
      <c r="Z108" s="16"/>
      <c r="AA108" s="16"/>
      <c r="AB108" s="16"/>
      <c r="AC108" s="16"/>
      <c r="AD108" s="16"/>
      <c r="AE108" s="16"/>
      <c r="AF108" s="16"/>
      <c r="AG108" s="16"/>
      <c r="AH108" s="16"/>
      <c r="AI108" s="16">
        <v>3680</v>
      </c>
      <c r="AJ108" s="16"/>
      <c r="AK108" s="16"/>
      <c r="AL108" s="17" t="s">
        <v>396</v>
      </c>
      <c r="AM108" s="17" t="s">
        <v>397</v>
      </c>
      <c r="AN108" s="16"/>
    </row>
    <row r="109" s="2" customFormat="1" ht="39.95" customHeight="1" spans="1:40">
      <c r="A109" s="15" t="s">
        <v>398</v>
      </c>
      <c r="B109" s="15"/>
      <c r="C109" s="15"/>
      <c r="D109" s="18"/>
      <c r="E109" s="15"/>
      <c r="F109" s="15"/>
      <c r="G109" s="16">
        <f>SUM(G110:G120)</f>
        <v>11</v>
      </c>
      <c r="H109" s="16">
        <f t="shared" ref="H109:S109" si="55">SUM(H110:H120)</f>
        <v>16948.06</v>
      </c>
      <c r="I109" s="16">
        <f t="shared" si="55"/>
        <v>1115.68</v>
      </c>
      <c r="J109" s="16">
        <f t="shared" si="55"/>
        <v>0</v>
      </c>
      <c r="K109" s="16">
        <f t="shared" si="55"/>
        <v>0</v>
      </c>
      <c r="L109" s="16">
        <f t="shared" si="55"/>
        <v>11</v>
      </c>
      <c r="M109" s="16">
        <f t="shared" si="55"/>
        <v>0</v>
      </c>
      <c r="N109" s="16">
        <f t="shared" si="55"/>
        <v>0</v>
      </c>
      <c r="O109" s="16">
        <f t="shared" si="55"/>
        <v>0</v>
      </c>
      <c r="P109" s="16">
        <f t="shared" si="55"/>
        <v>0</v>
      </c>
      <c r="Q109" s="16">
        <f t="shared" si="55"/>
        <v>0</v>
      </c>
      <c r="R109" s="16">
        <f t="shared" si="55"/>
        <v>15925</v>
      </c>
      <c r="S109" s="16">
        <f t="shared" si="55"/>
        <v>80994</v>
      </c>
      <c r="T109" s="16">
        <f t="shared" ref="I109:AI109" si="56">SUM(T110:T120)</f>
        <v>0</v>
      </c>
      <c r="U109" s="16">
        <f t="shared" si="56"/>
        <v>0</v>
      </c>
      <c r="V109" s="16">
        <f t="shared" si="56"/>
        <v>0</v>
      </c>
      <c r="W109" s="16">
        <f t="shared" si="56"/>
        <v>0</v>
      </c>
      <c r="X109" s="16">
        <f t="shared" si="56"/>
        <v>0</v>
      </c>
      <c r="Y109" s="16">
        <f t="shared" si="56"/>
        <v>16948.06</v>
      </c>
      <c r="Z109" s="16">
        <f t="shared" si="56"/>
        <v>7231.33</v>
      </c>
      <c r="AA109" s="16">
        <f t="shared" si="56"/>
        <v>6841.33</v>
      </c>
      <c r="AB109" s="16">
        <f t="shared" si="56"/>
        <v>390</v>
      </c>
      <c r="AC109" s="16">
        <f t="shared" si="56"/>
        <v>0</v>
      </c>
      <c r="AD109" s="16">
        <f t="shared" si="56"/>
        <v>0</v>
      </c>
      <c r="AE109" s="16">
        <f t="shared" si="56"/>
        <v>2536.73</v>
      </c>
      <c r="AF109" s="16">
        <f t="shared" si="56"/>
        <v>0</v>
      </c>
      <c r="AG109" s="16">
        <f t="shared" si="56"/>
        <v>6000</v>
      </c>
      <c r="AH109" s="16">
        <f t="shared" si="56"/>
        <v>0</v>
      </c>
      <c r="AI109" s="16">
        <f t="shared" si="56"/>
        <v>1180</v>
      </c>
      <c r="AJ109" s="16"/>
      <c r="AK109" s="16"/>
      <c r="AL109" s="17"/>
      <c r="AM109" s="17"/>
      <c r="AN109" s="16"/>
    </row>
    <row r="110" s="2" customFormat="1" ht="137.1" customHeight="1" spans="1:40">
      <c r="A110" s="16">
        <v>81</v>
      </c>
      <c r="B110" s="16" t="s">
        <v>399</v>
      </c>
      <c r="C110" s="16" t="s">
        <v>50</v>
      </c>
      <c r="D110" s="17" t="s">
        <v>400</v>
      </c>
      <c r="E110" s="16" t="s">
        <v>52</v>
      </c>
      <c r="F110" s="16" t="s">
        <v>50</v>
      </c>
      <c r="G110" s="16">
        <v>1</v>
      </c>
      <c r="H110" s="37">
        <v>3650</v>
      </c>
      <c r="I110" s="37">
        <v>7.15</v>
      </c>
      <c r="J110" s="54"/>
      <c r="K110" s="54"/>
      <c r="L110" s="35">
        <v>1</v>
      </c>
      <c r="M110" s="54"/>
      <c r="N110" s="54"/>
      <c r="O110" s="54"/>
      <c r="P110" s="54"/>
      <c r="Q110" s="54"/>
      <c r="R110" s="27">
        <v>4600</v>
      </c>
      <c r="S110" s="27">
        <v>26618</v>
      </c>
      <c r="T110" s="16" t="s">
        <v>390</v>
      </c>
      <c r="U110" s="16" t="s">
        <v>391</v>
      </c>
      <c r="V110" s="16" t="s">
        <v>390</v>
      </c>
      <c r="W110" s="16" t="s">
        <v>391</v>
      </c>
      <c r="X110" s="16" t="s">
        <v>140</v>
      </c>
      <c r="Y110" s="16">
        <f t="shared" si="53"/>
        <v>3650</v>
      </c>
      <c r="Z110" s="16">
        <f t="shared" si="54"/>
        <v>3650</v>
      </c>
      <c r="AA110" s="16">
        <v>3650</v>
      </c>
      <c r="AB110" s="16"/>
      <c r="AC110" s="16"/>
      <c r="AD110" s="16"/>
      <c r="AE110" s="16"/>
      <c r="AF110" s="16"/>
      <c r="AG110" s="16"/>
      <c r="AH110" s="16"/>
      <c r="AI110" s="16"/>
      <c r="AJ110" s="16"/>
      <c r="AK110" s="16"/>
      <c r="AL110" s="17" t="s">
        <v>401</v>
      </c>
      <c r="AM110" s="17" t="s">
        <v>402</v>
      </c>
      <c r="AN110" s="16"/>
    </row>
    <row r="111" s="2" customFormat="1" ht="99.95" customHeight="1" spans="1:40">
      <c r="A111" s="16">
        <v>82</v>
      </c>
      <c r="B111" s="16" t="s">
        <v>403</v>
      </c>
      <c r="C111" s="16" t="s">
        <v>50</v>
      </c>
      <c r="D111" s="17" t="s">
        <v>404</v>
      </c>
      <c r="E111" s="16" t="s">
        <v>52</v>
      </c>
      <c r="F111" s="16" t="s">
        <v>50</v>
      </c>
      <c r="G111" s="16">
        <v>1</v>
      </c>
      <c r="H111" s="37">
        <v>2500</v>
      </c>
      <c r="I111" s="37">
        <v>12.363</v>
      </c>
      <c r="J111" s="16"/>
      <c r="K111" s="16"/>
      <c r="L111" s="35">
        <v>1</v>
      </c>
      <c r="M111" s="16"/>
      <c r="N111" s="16"/>
      <c r="O111" s="16"/>
      <c r="P111" s="16"/>
      <c r="Q111" s="16"/>
      <c r="R111" s="16">
        <v>4066</v>
      </c>
      <c r="S111" s="16">
        <v>20162</v>
      </c>
      <c r="T111" s="16" t="s">
        <v>390</v>
      </c>
      <c r="U111" s="16" t="s">
        <v>391</v>
      </c>
      <c r="V111" s="16" t="s">
        <v>390</v>
      </c>
      <c r="W111" s="16" t="s">
        <v>391</v>
      </c>
      <c r="X111" s="16" t="s">
        <v>140</v>
      </c>
      <c r="Y111" s="16">
        <f t="shared" si="53"/>
        <v>2500</v>
      </c>
      <c r="Z111" s="16">
        <f t="shared" si="54"/>
        <v>360</v>
      </c>
      <c r="AA111" s="16">
        <v>360</v>
      </c>
      <c r="AB111" s="16"/>
      <c r="AC111" s="16"/>
      <c r="AD111" s="16"/>
      <c r="AE111" s="16">
        <v>2140</v>
      </c>
      <c r="AF111" s="16"/>
      <c r="AG111" s="55"/>
      <c r="AH111" s="16"/>
      <c r="AI111" s="16"/>
      <c r="AJ111" s="16"/>
      <c r="AK111" s="16"/>
      <c r="AL111" s="17" t="s">
        <v>401</v>
      </c>
      <c r="AM111" s="17" t="s">
        <v>402</v>
      </c>
      <c r="AN111" s="16"/>
    </row>
    <row r="112" s="2" customFormat="1" ht="150.95" customHeight="1" spans="1:40">
      <c r="A112" s="16">
        <v>83</v>
      </c>
      <c r="B112" s="16" t="s">
        <v>405</v>
      </c>
      <c r="C112" s="16" t="s">
        <v>50</v>
      </c>
      <c r="D112" s="17" t="s">
        <v>406</v>
      </c>
      <c r="E112" s="16" t="s">
        <v>52</v>
      </c>
      <c r="F112" s="16" t="s">
        <v>50</v>
      </c>
      <c r="G112" s="16">
        <v>1</v>
      </c>
      <c r="H112" s="37">
        <v>3100</v>
      </c>
      <c r="I112" s="37">
        <v>3.97</v>
      </c>
      <c r="J112" s="39"/>
      <c r="K112" s="39"/>
      <c r="L112" s="35">
        <v>1</v>
      </c>
      <c r="M112" s="39"/>
      <c r="N112" s="39"/>
      <c r="O112" s="39"/>
      <c r="P112" s="39"/>
      <c r="Q112" s="39"/>
      <c r="R112" s="39">
        <v>1200</v>
      </c>
      <c r="S112" s="39">
        <v>5000</v>
      </c>
      <c r="T112" s="16" t="s">
        <v>390</v>
      </c>
      <c r="U112" s="16" t="s">
        <v>391</v>
      </c>
      <c r="V112" s="16" t="s">
        <v>390</v>
      </c>
      <c r="W112" s="16" t="s">
        <v>391</v>
      </c>
      <c r="X112" s="16" t="s">
        <v>140</v>
      </c>
      <c r="Y112" s="16">
        <f t="shared" si="53"/>
        <v>3100</v>
      </c>
      <c r="Z112" s="16">
        <f t="shared" si="54"/>
        <v>883</v>
      </c>
      <c r="AA112" s="16">
        <v>883</v>
      </c>
      <c r="AB112" s="16"/>
      <c r="AC112" s="16"/>
      <c r="AD112" s="16"/>
      <c r="AE112" s="16">
        <v>217</v>
      </c>
      <c r="AF112" s="16"/>
      <c r="AG112" s="16">
        <v>2000</v>
      </c>
      <c r="AH112" s="16"/>
      <c r="AI112" s="16"/>
      <c r="AJ112" s="16"/>
      <c r="AK112" s="16"/>
      <c r="AL112" s="17" t="s">
        <v>401</v>
      </c>
      <c r="AM112" s="17" t="s">
        <v>402</v>
      </c>
      <c r="AN112" s="16"/>
    </row>
    <row r="113" s="2" customFormat="1" ht="121" customHeight="1" spans="1:40">
      <c r="A113" s="16">
        <v>84</v>
      </c>
      <c r="B113" s="16" t="s">
        <v>407</v>
      </c>
      <c r="C113" s="16" t="s">
        <v>50</v>
      </c>
      <c r="D113" s="17" t="s">
        <v>408</v>
      </c>
      <c r="E113" s="16" t="s">
        <v>52</v>
      </c>
      <c r="F113" s="16" t="s">
        <v>50</v>
      </c>
      <c r="G113" s="16">
        <v>1</v>
      </c>
      <c r="H113" s="16">
        <v>180</v>
      </c>
      <c r="I113" s="16">
        <v>1</v>
      </c>
      <c r="J113" s="16"/>
      <c r="K113" s="16"/>
      <c r="L113" s="35">
        <v>1</v>
      </c>
      <c r="M113" s="16"/>
      <c r="N113" s="16"/>
      <c r="O113" s="16"/>
      <c r="P113" s="16"/>
      <c r="Q113" s="16"/>
      <c r="R113" s="16">
        <v>400</v>
      </c>
      <c r="S113" s="16">
        <v>2300</v>
      </c>
      <c r="T113" s="16" t="s">
        <v>66</v>
      </c>
      <c r="U113" s="16" t="s">
        <v>67</v>
      </c>
      <c r="V113" s="16" t="s">
        <v>390</v>
      </c>
      <c r="W113" s="16" t="s">
        <v>391</v>
      </c>
      <c r="X113" s="16" t="s">
        <v>140</v>
      </c>
      <c r="Y113" s="16">
        <f t="shared" si="53"/>
        <v>180</v>
      </c>
      <c r="Z113" s="16">
        <f t="shared" si="54"/>
        <v>0</v>
      </c>
      <c r="AA113" s="16"/>
      <c r="AB113" s="16"/>
      <c r="AC113" s="16"/>
      <c r="AD113" s="16"/>
      <c r="AE113" s="16"/>
      <c r="AF113" s="16"/>
      <c r="AG113" s="16"/>
      <c r="AH113" s="16"/>
      <c r="AI113" s="16">
        <v>180</v>
      </c>
      <c r="AJ113" s="16"/>
      <c r="AK113" s="16"/>
      <c r="AL113" s="17" t="s">
        <v>401</v>
      </c>
      <c r="AM113" s="17" t="s">
        <v>402</v>
      </c>
      <c r="AN113" s="16"/>
    </row>
    <row r="114" s="2" customFormat="1" ht="99.95" customHeight="1" spans="1:40">
      <c r="A114" s="16">
        <v>85</v>
      </c>
      <c r="B114" s="16" t="s">
        <v>409</v>
      </c>
      <c r="C114" s="16" t="s">
        <v>50</v>
      </c>
      <c r="D114" s="17" t="s">
        <v>410</v>
      </c>
      <c r="E114" s="16" t="s">
        <v>52</v>
      </c>
      <c r="F114" s="16" t="s">
        <v>50</v>
      </c>
      <c r="G114" s="16">
        <v>1</v>
      </c>
      <c r="H114" s="16">
        <v>750</v>
      </c>
      <c r="I114" s="16">
        <v>9.159</v>
      </c>
      <c r="J114" s="16"/>
      <c r="K114" s="16"/>
      <c r="L114" s="35">
        <v>1</v>
      </c>
      <c r="M114" s="16"/>
      <c r="N114" s="16"/>
      <c r="O114" s="16"/>
      <c r="P114" s="16"/>
      <c r="Q114" s="16"/>
      <c r="R114" s="16">
        <v>600</v>
      </c>
      <c r="S114" s="16">
        <v>3400</v>
      </c>
      <c r="T114" s="16" t="s">
        <v>66</v>
      </c>
      <c r="U114" s="16" t="s">
        <v>67</v>
      </c>
      <c r="V114" s="16" t="s">
        <v>390</v>
      </c>
      <c r="W114" s="16" t="s">
        <v>391</v>
      </c>
      <c r="X114" s="16" t="s">
        <v>140</v>
      </c>
      <c r="Y114" s="16">
        <f t="shared" si="53"/>
        <v>750</v>
      </c>
      <c r="Z114" s="16">
        <f t="shared" si="54"/>
        <v>750</v>
      </c>
      <c r="AA114" s="16">
        <v>360</v>
      </c>
      <c r="AB114" s="16">
        <v>390</v>
      </c>
      <c r="AC114" s="16"/>
      <c r="AD114" s="16"/>
      <c r="AE114" s="16"/>
      <c r="AF114" s="16"/>
      <c r="AG114" s="16"/>
      <c r="AH114" s="16"/>
      <c r="AI114" s="16"/>
      <c r="AJ114" s="16"/>
      <c r="AK114" s="16"/>
      <c r="AL114" s="17" t="s">
        <v>401</v>
      </c>
      <c r="AM114" s="17" t="s">
        <v>402</v>
      </c>
      <c r="AN114" s="16"/>
    </row>
    <row r="115" s="2" customFormat="1" ht="128.1" customHeight="1" spans="1:40">
      <c r="A115" s="16">
        <v>86</v>
      </c>
      <c r="B115" s="16" t="s">
        <v>411</v>
      </c>
      <c r="C115" s="16" t="s">
        <v>50</v>
      </c>
      <c r="D115" s="24" t="s">
        <v>412</v>
      </c>
      <c r="E115" s="16" t="s">
        <v>52</v>
      </c>
      <c r="F115" s="16" t="s">
        <v>50</v>
      </c>
      <c r="G115" s="16">
        <v>1</v>
      </c>
      <c r="H115" s="25">
        <v>398.95</v>
      </c>
      <c r="I115" s="25">
        <v>57.33</v>
      </c>
      <c r="J115" s="54"/>
      <c r="K115" s="32"/>
      <c r="L115" s="35">
        <v>1</v>
      </c>
      <c r="M115" s="32"/>
      <c r="N115" s="32"/>
      <c r="O115" s="32"/>
      <c r="P115" s="32"/>
      <c r="Q115" s="32"/>
      <c r="R115" s="25">
        <v>2426</v>
      </c>
      <c r="S115" s="25">
        <v>9647</v>
      </c>
      <c r="T115" s="16" t="s">
        <v>53</v>
      </c>
      <c r="U115" s="16" t="s">
        <v>54</v>
      </c>
      <c r="V115" s="16" t="s">
        <v>55</v>
      </c>
      <c r="W115" s="16" t="s">
        <v>56</v>
      </c>
      <c r="X115" s="16" t="s">
        <v>57</v>
      </c>
      <c r="Y115" s="16">
        <f t="shared" si="53"/>
        <v>398.95</v>
      </c>
      <c r="Z115" s="16">
        <f t="shared" si="54"/>
        <v>398.95</v>
      </c>
      <c r="AA115" s="25">
        <v>398.95</v>
      </c>
      <c r="AB115" s="16"/>
      <c r="AC115" s="37"/>
      <c r="AD115" s="37"/>
      <c r="AE115" s="37"/>
      <c r="AF115" s="37"/>
      <c r="AG115" s="37"/>
      <c r="AH115" s="37"/>
      <c r="AI115" s="16"/>
      <c r="AJ115" s="16"/>
      <c r="AK115" s="16"/>
      <c r="AL115" s="17" t="s">
        <v>401</v>
      </c>
      <c r="AM115" s="17" t="s">
        <v>402</v>
      </c>
      <c r="AN115" s="16"/>
    </row>
    <row r="116" s="2" customFormat="1" ht="99.95" customHeight="1" spans="1:40">
      <c r="A116" s="16">
        <v>87</v>
      </c>
      <c r="B116" s="16" t="s">
        <v>413</v>
      </c>
      <c r="C116" s="16" t="s">
        <v>50</v>
      </c>
      <c r="D116" s="17" t="s">
        <v>414</v>
      </c>
      <c r="E116" s="16" t="s">
        <v>52</v>
      </c>
      <c r="F116" s="16" t="s">
        <v>50</v>
      </c>
      <c r="G116" s="37">
        <v>1</v>
      </c>
      <c r="H116" s="37">
        <v>390.5</v>
      </c>
      <c r="I116" s="37">
        <v>41</v>
      </c>
      <c r="J116" s="37"/>
      <c r="K116" s="37"/>
      <c r="L116" s="35">
        <v>1</v>
      </c>
      <c r="M116" s="37"/>
      <c r="N116" s="37"/>
      <c r="O116" s="37"/>
      <c r="P116" s="37"/>
      <c r="Q116" s="37"/>
      <c r="R116" s="37">
        <v>713</v>
      </c>
      <c r="S116" s="37">
        <v>3580</v>
      </c>
      <c r="T116" s="16" t="s">
        <v>76</v>
      </c>
      <c r="U116" s="37" t="s">
        <v>77</v>
      </c>
      <c r="V116" s="37" t="s">
        <v>55</v>
      </c>
      <c r="W116" s="16" t="s">
        <v>56</v>
      </c>
      <c r="X116" s="16" t="s">
        <v>57</v>
      </c>
      <c r="Y116" s="16">
        <f t="shared" si="53"/>
        <v>390.5</v>
      </c>
      <c r="Z116" s="16">
        <f t="shared" si="54"/>
        <v>390.5</v>
      </c>
      <c r="AA116" s="37">
        <v>390.5</v>
      </c>
      <c r="AB116" s="37"/>
      <c r="AC116" s="37"/>
      <c r="AD116" s="37"/>
      <c r="AE116" s="37"/>
      <c r="AF116" s="37"/>
      <c r="AG116" s="37"/>
      <c r="AH116" s="37"/>
      <c r="AI116" s="16"/>
      <c r="AJ116" s="16"/>
      <c r="AK116" s="16"/>
      <c r="AL116" s="17" t="s">
        <v>401</v>
      </c>
      <c r="AM116" s="17" t="s">
        <v>402</v>
      </c>
      <c r="AN116" s="16"/>
    </row>
    <row r="117" s="2" customFormat="1" ht="123.95" customHeight="1" spans="1:40">
      <c r="A117" s="16">
        <v>88</v>
      </c>
      <c r="B117" s="16" t="s">
        <v>415</v>
      </c>
      <c r="C117" s="16" t="s">
        <v>50</v>
      </c>
      <c r="D117" s="17" t="s">
        <v>416</v>
      </c>
      <c r="E117" s="16" t="s">
        <v>52</v>
      </c>
      <c r="F117" s="16" t="s">
        <v>50</v>
      </c>
      <c r="G117" s="37">
        <v>1</v>
      </c>
      <c r="H117" s="37">
        <v>768.88</v>
      </c>
      <c r="I117" s="37">
        <v>79.028</v>
      </c>
      <c r="J117" s="37"/>
      <c r="K117" s="37"/>
      <c r="L117" s="35">
        <v>1</v>
      </c>
      <c r="M117" s="37"/>
      <c r="N117" s="37"/>
      <c r="O117" s="37"/>
      <c r="P117" s="37"/>
      <c r="Q117" s="37"/>
      <c r="R117" s="37">
        <v>687</v>
      </c>
      <c r="S117" s="16">
        <v>3503</v>
      </c>
      <c r="T117" s="16" t="s">
        <v>84</v>
      </c>
      <c r="U117" s="16" t="s">
        <v>85</v>
      </c>
      <c r="V117" s="37" t="s">
        <v>55</v>
      </c>
      <c r="W117" s="16" t="s">
        <v>56</v>
      </c>
      <c r="X117" s="16" t="s">
        <v>57</v>
      </c>
      <c r="Y117" s="16">
        <f t="shared" si="53"/>
        <v>768.88</v>
      </c>
      <c r="Z117" s="16">
        <f t="shared" si="54"/>
        <v>768.88</v>
      </c>
      <c r="AA117" s="37">
        <v>768.88</v>
      </c>
      <c r="AB117" s="37"/>
      <c r="AC117" s="37"/>
      <c r="AD117" s="37"/>
      <c r="AE117" s="37"/>
      <c r="AF117" s="37"/>
      <c r="AG117" s="37"/>
      <c r="AH117" s="37"/>
      <c r="AI117" s="16"/>
      <c r="AJ117" s="16"/>
      <c r="AK117" s="16"/>
      <c r="AL117" s="17" t="s">
        <v>401</v>
      </c>
      <c r="AM117" s="17" t="s">
        <v>402</v>
      </c>
      <c r="AN117" s="16"/>
    </row>
    <row r="118" s="2" customFormat="1" ht="129" customHeight="1" spans="1:42">
      <c r="A118" s="16">
        <v>89</v>
      </c>
      <c r="B118" s="16" t="s">
        <v>417</v>
      </c>
      <c r="C118" s="16" t="s">
        <v>50</v>
      </c>
      <c r="D118" s="17" t="s">
        <v>418</v>
      </c>
      <c r="E118" s="16" t="s">
        <v>52</v>
      </c>
      <c r="F118" s="16" t="s">
        <v>50</v>
      </c>
      <c r="G118" s="37">
        <v>1</v>
      </c>
      <c r="H118" s="37">
        <v>179.73</v>
      </c>
      <c r="I118" s="37">
        <v>2.372</v>
      </c>
      <c r="J118" s="37"/>
      <c r="K118" s="37"/>
      <c r="L118" s="37">
        <v>1</v>
      </c>
      <c r="M118" s="37"/>
      <c r="N118" s="37"/>
      <c r="O118" s="37"/>
      <c r="P118" s="37"/>
      <c r="Q118" s="37"/>
      <c r="R118" s="37">
        <v>793</v>
      </c>
      <c r="S118" s="37">
        <v>4723</v>
      </c>
      <c r="T118" s="16" t="s">
        <v>126</v>
      </c>
      <c r="U118" s="16" t="s">
        <v>127</v>
      </c>
      <c r="V118" s="37" t="s">
        <v>55</v>
      </c>
      <c r="W118" s="37" t="s">
        <v>56</v>
      </c>
      <c r="X118" s="37" t="s">
        <v>57</v>
      </c>
      <c r="Y118" s="16">
        <v>179.73</v>
      </c>
      <c r="Z118" s="16"/>
      <c r="AA118" s="37"/>
      <c r="AB118" s="37"/>
      <c r="AC118" s="37"/>
      <c r="AD118" s="37"/>
      <c r="AE118" s="37">
        <v>179.73</v>
      </c>
      <c r="AF118" s="37"/>
      <c r="AG118" s="37"/>
      <c r="AH118" s="37"/>
      <c r="AI118" s="37"/>
      <c r="AJ118" s="37"/>
      <c r="AK118" s="37"/>
      <c r="AL118" s="37" t="s">
        <v>419</v>
      </c>
      <c r="AM118" s="17" t="s">
        <v>420</v>
      </c>
      <c r="AN118" s="16"/>
      <c r="AO118" s="44"/>
      <c r="AP118" s="9"/>
    </row>
    <row r="119" s="2" customFormat="1" ht="209" customHeight="1" spans="1:40">
      <c r="A119" s="16">
        <v>90</v>
      </c>
      <c r="B119" s="16" t="s">
        <v>421</v>
      </c>
      <c r="C119" s="16" t="s">
        <v>50</v>
      </c>
      <c r="D119" s="17" t="s">
        <v>422</v>
      </c>
      <c r="E119" s="16" t="s">
        <v>52</v>
      </c>
      <c r="F119" s="16" t="s">
        <v>50</v>
      </c>
      <c r="G119" s="16">
        <v>1</v>
      </c>
      <c r="H119" s="52">
        <v>5000</v>
      </c>
      <c r="I119" s="16">
        <v>2.308</v>
      </c>
      <c r="J119" s="25"/>
      <c r="K119" s="25"/>
      <c r="L119" s="32">
        <v>1</v>
      </c>
      <c r="M119" s="25"/>
      <c r="N119" s="25"/>
      <c r="O119" s="25"/>
      <c r="P119" s="25"/>
      <c r="Q119" s="25"/>
      <c r="R119" s="25">
        <v>360</v>
      </c>
      <c r="S119" s="25">
        <v>1791</v>
      </c>
      <c r="T119" s="16" t="s">
        <v>390</v>
      </c>
      <c r="U119" s="16" t="s">
        <v>391</v>
      </c>
      <c r="V119" s="16" t="s">
        <v>390</v>
      </c>
      <c r="W119" s="16" t="s">
        <v>391</v>
      </c>
      <c r="X119" s="37" t="s">
        <v>57</v>
      </c>
      <c r="Y119" s="16">
        <v>5000</v>
      </c>
      <c r="Z119" s="16"/>
      <c r="AA119" s="16"/>
      <c r="AB119" s="16"/>
      <c r="AC119" s="16"/>
      <c r="AD119" s="16"/>
      <c r="AE119" s="16"/>
      <c r="AF119" s="16"/>
      <c r="AG119" s="16">
        <v>4000</v>
      </c>
      <c r="AH119" s="16"/>
      <c r="AI119" s="16">
        <v>1000</v>
      </c>
      <c r="AJ119" s="16"/>
      <c r="AK119" s="16"/>
      <c r="AL119" s="17" t="s">
        <v>423</v>
      </c>
      <c r="AM119" s="17" t="s">
        <v>424</v>
      </c>
      <c r="AN119" s="16"/>
    </row>
    <row r="120" s="2" customFormat="1" ht="123.95" customHeight="1" spans="1:40">
      <c r="A120" s="16">
        <v>91</v>
      </c>
      <c r="B120" s="16" t="s">
        <v>425</v>
      </c>
      <c r="C120" s="16" t="s">
        <v>50</v>
      </c>
      <c r="D120" s="17" t="s">
        <v>426</v>
      </c>
      <c r="E120" s="16" t="s">
        <v>52</v>
      </c>
      <c r="F120" s="16" t="s">
        <v>50</v>
      </c>
      <c r="G120" s="37">
        <v>1</v>
      </c>
      <c r="H120" s="37">
        <v>30</v>
      </c>
      <c r="I120" s="37">
        <v>900</v>
      </c>
      <c r="J120" s="37"/>
      <c r="K120" s="37"/>
      <c r="L120" s="37">
        <v>1</v>
      </c>
      <c r="M120" s="37"/>
      <c r="N120" s="37"/>
      <c r="O120" s="37"/>
      <c r="P120" s="37"/>
      <c r="Q120" s="37"/>
      <c r="R120" s="37">
        <v>80</v>
      </c>
      <c r="S120" s="37">
        <v>270</v>
      </c>
      <c r="T120" s="16" t="s">
        <v>98</v>
      </c>
      <c r="U120" s="16" t="s">
        <v>99</v>
      </c>
      <c r="V120" s="37" t="s">
        <v>55</v>
      </c>
      <c r="W120" s="16" t="s">
        <v>56</v>
      </c>
      <c r="X120" s="16" t="s">
        <v>57</v>
      </c>
      <c r="Y120" s="16">
        <f>Z120+AE120+AF120+AG120+AH120+AI120+AK120</f>
        <v>30</v>
      </c>
      <c r="Z120" s="16">
        <f>SUM(AA120:AD120)</f>
        <v>30</v>
      </c>
      <c r="AA120" s="37">
        <v>30</v>
      </c>
      <c r="AB120" s="37"/>
      <c r="AC120" s="16"/>
      <c r="AD120" s="16"/>
      <c r="AE120" s="16"/>
      <c r="AF120" s="16"/>
      <c r="AG120" s="16"/>
      <c r="AH120" s="16"/>
      <c r="AI120" s="16"/>
      <c r="AJ120" s="16"/>
      <c r="AK120" s="16"/>
      <c r="AL120" s="17" t="s">
        <v>401</v>
      </c>
      <c r="AM120" s="17" t="s">
        <v>402</v>
      </c>
      <c r="AN120" s="16"/>
    </row>
    <row r="121" s="2" customFormat="1" ht="39.95" customHeight="1" spans="1:40">
      <c r="A121" s="15" t="s">
        <v>427</v>
      </c>
      <c r="B121" s="15"/>
      <c r="C121" s="15"/>
      <c r="D121" s="18"/>
      <c r="E121" s="15"/>
      <c r="F121" s="15"/>
      <c r="G121" s="16">
        <f>SUM(G122:G130)</f>
        <v>9</v>
      </c>
      <c r="H121" s="16">
        <f t="shared" ref="H121:S121" si="57">SUM(H122:H130)</f>
        <v>5577.38</v>
      </c>
      <c r="I121" s="16">
        <f t="shared" si="57"/>
        <v>2920.7</v>
      </c>
      <c r="J121" s="16">
        <f t="shared" si="57"/>
        <v>0</v>
      </c>
      <c r="K121" s="16">
        <f t="shared" si="57"/>
        <v>0</v>
      </c>
      <c r="L121" s="16">
        <f t="shared" si="57"/>
        <v>9</v>
      </c>
      <c r="M121" s="16">
        <f t="shared" si="57"/>
        <v>0</v>
      </c>
      <c r="N121" s="16">
        <f t="shared" si="57"/>
        <v>0</v>
      </c>
      <c r="O121" s="16">
        <f t="shared" si="57"/>
        <v>0</v>
      </c>
      <c r="P121" s="16">
        <f t="shared" si="57"/>
        <v>0</v>
      </c>
      <c r="Q121" s="16">
        <f t="shared" si="57"/>
        <v>0</v>
      </c>
      <c r="R121" s="16">
        <f t="shared" si="57"/>
        <v>5812</v>
      </c>
      <c r="S121" s="16">
        <f t="shared" si="57"/>
        <v>23679</v>
      </c>
      <c r="T121" s="16"/>
      <c r="U121" s="16"/>
      <c r="V121" s="16"/>
      <c r="W121" s="16"/>
      <c r="X121" s="16"/>
      <c r="Y121" s="16">
        <f>SUM(Y122:Y130)</f>
        <v>5577.38</v>
      </c>
      <c r="Z121" s="16">
        <f t="shared" ref="Z121:AK121" si="58">SUM(Z122:Z130)</f>
        <v>390</v>
      </c>
      <c r="AA121" s="16">
        <f t="shared" si="58"/>
        <v>0</v>
      </c>
      <c r="AB121" s="16">
        <f t="shared" si="58"/>
        <v>390</v>
      </c>
      <c r="AC121" s="16">
        <f t="shared" si="58"/>
        <v>0</v>
      </c>
      <c r="AD121" s="16">
        <f t="shared" si="58"/>
        <v>0</v>
      </c>
      <c r="AE121" s="16">
        <f t="shared" si="58"/>
        <v>717.91</v>
      </c>
      <c r="AF121" s="16">
        <f t="shared" si="58"/>
        <v>0</v>
      </c>
      <c r="AG121" s="16">
        <f t="shared" si="58"/>
        <v>0</v>
      </c>
      <c r="AH121" s="16">
        <f t="shared" si="58"/>
        <v>0</v>
      </c>
      <c r="AI121" s="16">
        <f t="shared" si="58"/>
        <v>4469.47</v>
      </c>
      <c r="AJ121" s="16">
        <f t="shared" si="58"/>
        <v>0</v>
      </c>
      <c r="AK121" s="16">
        <f t="shared" si="58"/>
        <v>0</v>
      </c>
      <c r="AL121" s="17"/>
      <c r="AM121" s="17"/>
      <c r="AN121" s="16"/>
    </row>
    <row r="122" s="2" customFormat="1" ht="174" customHeight="1" spans="1:40">
      <c r="A122" s="16">
        <v>92</v>
      </c>
      <c r="B122" s="16" t="s">
        <v>428</v>
      </c>
      <c r="C122" s="16" t="s">
        <v>50</v>
      </c>
      <c r="D122" s="53" t="s">
        <v>429</v>
      </c>
      <c r="E122" s="16" t="s">
        <v>52</v>
      </c>
      <c r="F122" s="16" t="s">
        <v>50</v>
      </c>
      <c r="G122" s="16">
        <v>1</v>
      </c>
      <c r="H122" s="26">
        <v>70.7</v>
      </c>
      <c r="I122" s="26">
        <v>1</v>
      </c>
      <c r="J122" s="25"/>
      <c r="K122" s="25"/>
      <c r="L122" s="25">
        <v>1</v>
      </c>
      <c r="M122" s="25"/>
      <c r="N122" s="25"/>
      <c r="O122" s="25"/>
      <c r="P122" s="25"/>
      <c r="Q122" s="25"/>
      <c r="R122" s="25">
        <v>100</v>
      </c>
      <c r="S122" s="25">
        <v>512</v>
      </c>
      <c r="T122" s="16" t="s">
        <v>80</v>
      </c>
      <c r="U122" s="16" t="s">
        <v>81</v>
      </c>
      <c r="V122" s="16" t="s">
        <v>55</v>
      </c>
      <c r="W122" s="16" t="s">
        <v>56</v>
      </c>
      <c r="X122" s="16" t="s">
        <v>57</v>
      </c>
      <c r="Y122" s="16">
        <f>Z122+AE122+AF122+AG122+AH122+AI122+AK122</f>
        <v>70.7</v>
      </c>
      <c r="Z122" s="16">
        <f>SUM(AA122:AD122)</f>
        <v>0</v>
      </c>
      <c r="AA122" s="16"/>
      <c r="AB122" s="16"/>
      <c r="AC122" s="16"/>
      <c r="AD122" s="16"/>
      <c r="AE122" s="16"/>
      <c r="AF122" s="16"/>
      <c r="AG122" s="16"/>
      <c r="AH122" s="16"/>
      <c r="AI122" s="16">
        <v>70.7</v>
      </c>
      <c r="AJ122" s="16"/>
      <c r="AK122" s="16"/>
      <c r="AL122" s="17" t="s">
        <v>430</v>
      </c>
      <c r="AM122" s="17" t="s">
        <v>431</v>
      </c>
      <c r="AN122" s="16"/>
    </row>
    <row r="123" s="2" customFormat="1" ht="120" customHeight="1" spans="1:41">
      <c r="A123" s="16">
        <v>93</v>
      </c>
      <c r="B123" s="16" t="s">
        <v>432</v>
      </c>
      <c r="C123" s="16" t="s">
        <v>50</v>
      </c>
      <c r="D123" s="17" t="s">
        <v>433</v>
      </c>
      <c r="E123" s="16" t="s">
        <v>52</v>
      </c>
      <c r="F123" s="16" t="s">
        <v>50</v>
      </c>
      <c r="G123" s="16">
        <v>1</v>
      </c>
      <c r="H123" s="16">
        <v>390</v>
      </c>
      <c r="I123" s="16">
        <v>2</v>
      </c>
      <c r="J123" s="25"/>
      <c r="K123" s="25"/>
      <c r="L123" s="25">
        <v>1</v>
      </c>
      <c r="M123" s="25"/>
      <c r="N123" s="25"/>
      <c r="O123" s="25"/>
      <c r="P123" s="25"/>
      <c r="Q123" s="25"/>
      <c r="R123" s="25">
        <v>133</v>
      </c>
      <c r="S123" s="25">
        <v>633</v>
      </c>
      <c r="T123" s="16" t="s">
        <v>84</v>
      </c>
      <c r="U123" s="16" t="s">
        <v>85</v>
      </c>
      <c r="V123" s="16" t="s">
        <v>55</v>
      </c>
      <c r="W123" s="16" t="s">
        <v>56</v>
      </c>
      <c r="X123" s="16" t="s">
        <v>57</v>
      </c>
      <c r="Y123" s="16">
        <f>Z123+AE123+AF123+AG123+AH123+AI123+AK123</f>
        <v>390</v>
      </c>
      <c r="Z123" s="16">
        <f>SUM(AA123:AD123)</f>
        <v>390</v>
      </c>
      <c r="AA123" s="16"/>
      <c r="AB123" s="16">
        <v>390</v>
      </c>
      <c r="AC123" s="16"/>
      <c r="AD123" s="16"/>
      <c r="AE123" s="16"/>
      <c r="AF123" s="16"/>
      <c r="AG123" s="16"/>
      <c r="AH123" s="16"/>
      <c r="AI123" s="16"/>
      <c r="AJ123" s="16"/>
      <c r="AK123" s="16"/>
      <c r="AL123" s="17" t="s">
        <v>434</v>
      </c>
      <c r="AM123" s="17" t="s">
        <v>435</v>
      </c>
      <c r="AN123" s="16"/>
      <c r="AO123" s="45"/>
    </row>
    <row r="124" s="2" customFormat="1" ht="120" customHeight="1" spans="1:40">
      <c r="A124" s="16">
        <v>94</v>
      </c>
      <c r="B124" s="16" t="s">
        <v>436</v>
      </c>
      <c r="C124" s="16" t="s">
        <v>50</v>
      </c>
      <c r="D124" s="17" t="s">
        <v>437</v>
      </c>
      <c r="E124" s="16" t="s">
        <v>52</v>
      </c>
      <c r="F124" s="16" t="s">
        <v>50</v>
      </c>
      <c r="G124" s="16">
        <v>1</v>
      </c>
      <c r="H124" s="16">
        <v>390</v>
      </c>
      <c r="I124" s="16">
        <v>13</v>
      </c>
      <c r="J124" s="16"/>
      <c r="K124" s="16"/>
      <c r="L124" s="25">
        <v>1</v>
      </c>
      <c r="M124" s="16"/>
      <c r="N124" s="16"/>
      <c r="O124" s="16"/>
      <c r="P124" s="16"/>
      <c r="Q124" s="16"/>
      <c r="R124" s="16">
        <v>144</v>
      </c>
      <c r="S124" s="16">
        <v>596</v>
      </c>
      <c r="T124" s="16" t="s">
        <v>84</v>
      </c>
      <c r="U124" s="16" t="s">
        <v>85</v>
      </c>
      <c r="V124" s="16" t="s">
        <v>55</v>
      </c>
      <c r="W124" s="16" t="s">
        <v>56</v>
      </c>
      <c r="X124" s="16" t="s">
        <v>57</v>
      </c>
      <c r="Y124" s="16">
        <f>Z124+AE124+AF124+AG124+AH124+AI124+AK124</f>
        <v>390</v>
      </c>
      <c r="Z124" s="16">
        <f>SUM(AA124:AD124)</f>
        <v>0</v>
      </c>
      <c r="AA124" s="16"/>
      <c r="AB124" s="16"/>
      <c r="AC124" s="16"/>
      <c r="AD124" s="16"/>
      <c r="AE124" s="16"/>
      <c r="AF124" s="16"/>
      <c r="AG124" s="16"/>
      <c r="AH124" s="16"/>
      <c r="AI124" s="16">
        <v>390</v>
      </c>
      <c r="AJ124" s="16"/>
      <c r="AK124" s="16"/>
      <c r="AL124" s="17" t="s">
        <v>438</v>
      </c>
      <c r="AM124" s="17" t="s">
        <v>435</v>
      </c>
      <c r="AN124" s="16"/>
    </row>
    <row r="125" s="2" customFormat="1" ht="120" customHeight="1" spans="1:42">
      <c r="A125" s="16">
        <v>95</v>
      </c>
      <c r="B125" s="16" t="s">
        <v>439</v>
      </c>
      <c r="C125" s="16" t="s">
        <v>50</v>
      </c>
      <c r="D125" s="17" t="s">
        <v>440</v>
      </c>
      <c r="E125" s="16" t="s">
        <v>52</v>
      </c>
      <c r="F125" s="16" t="s">
        <v>50</v>
      </c>
      <c r="G125" s="16">
        <v>1</v>
      </c>
      <c r="H125" s="16">
        <v>900</v>
      </c>
      <c r="I125" s="16">
        <v>34.5</v>
      </c>
      <c r="J125" s="16"/>
      <c r="K125" s="16"/>
      <c r="L125" s="16">
        <v>1</v>
      </c>
      <c r="M125" s="16"/>
      <c r="N125" s="16"/>
      <c r="O125" s="16"/>
      <c r="P125" s="16"/>
      <c r="Q125" s="16"/>
      <c r="R125" s="16">
        <v>800</v>
      </c>
      <c r="S125" s="16">
        <v>1600</v>
      </c>
      <c r="T125" s="16" t="s">
        <v>53</v>
      </c>
      <c r="U125" s="16" t="s">
        <v>54</v>
      </c>
      <c r="V125" s="16" t="s">
        <v>55</v>
      </c>
      <c r="W125" s="16" t="s">
        <v>56</v>
      </c>
      <c r="X125" s="16" t="s">
        <v>57</v>
      </c>
      <c r="Y125" s="16">
        <v>900</v>
      </c>
      <c r="Z125" s="16"/>
      <c r="AA125" s="16"/>
      <c r="AB125" s="16"/>
      <c r="AC125" s="16"/>
      <c r="AD125" s="16"/>
      <c r="AE125" s="16"/>
      <c r="AF125" s="16"/>
      <c r="AG125" s="16"/>
      <c r="AH125" s="16"/>
      <c r="AI125" s="16">
        <v>900</v>
      </c>
      <c r="AJ125" s="16" t="s">
        <v>441</v>
      </c>
      <c r="AK125" s="16"/>
      <c r="AL125" s="16" t="s">
        <v>442</v>
      </c>
      <c r="AM125" s="17" t="s">
        <v>443</v>
      </c>
      <c r="AN125" s="16"/>
      <c r="AO125" s="44"/>
      <c r="AP125" s="44"/>
    </row>
    <row r="126" s="2" customFormat="1" ht="253" customHeight="1" spans="1:42">
      <c r="A126" s="16">
        <v>96</v>
      </c>
      <c r="B126" s="16" t="s">
        <v>444</v>
      </c>
      <c r="C126" s="16" t="s">
        <v>50</v>
      </c>
      <c r="D126" s="17" t="s">
        <v>445</v>
      </c>
      <c r="E126" s="16" t="s">
        <v>52</v>
      </c>
      <c r="F126" s="16" t="s">
        <v>50</v>
      </c>
      <c r="G126" s="16">
        <v>1</v>
      </c>
      <c r="H126" s="16">
        <v>1500</v>
      </c>
      <c r="I126" s="16">
        <v>1</v>
      </c>
      <c r="J126" s="16"/>
      <c r="K126" s="16"/>
      <c r="L126" s="16">
        <v>1</v>
      </c>
      <c r="M126" s="16"/>
      <c r="N126" s="16"/>
      <c r="O126" s="16"/>
      <c r="P126" s="16"/>
      <c r="Q126" s="16"/>
      <c r="R126" s="16">
        <v>678</v>
      </c>
      <c r="S126" s="16">
        <v>3770</v>
      </c>
      <c r="T126" s="16" t="s">
        <v>66</v>
      </c>
      <c r="U126" s="16" t="s">
        <v>67</v>
      </c>
      <c r="V126" s="16" t="s">
        <v>55</v>
      </c>
      <c r="W126" s="16" t="s">
        <v>56</v>
      </c>
      <c r="X126" s="16" t="s">
        <v>57</v>
      </c>
      <c r="Y126" s="16">
        <v>1500</v>
      </c>
      <c r="Z126" s="16"/>
      <c r="AA126" s="16"/>
      <c r="AB126" s="16"/>
      <c r="AC126" s="16"/>
      <c r="AD126" s="16"/>
      <c r="AE126" s="16">
        <v>522.91</v>
      </c>
      <c r="AF126" s="16"/>
      <c r="AG126" s="16"/>
      <c r="AH126" s="16"/>
      <c r="AI126" s="16">
        <v>977.09</v>
      </c>
      <c r="AJ126" s="16" t="s">
        <v>446</v>
      </c>
      <c r="AK126" s="16"/>
      <c r="AL126" s="16" t="s">
        <v>447</v>
      </c>
      <c r="AM126" s="17" t="s">
        <v>435</v>
      </c>
      <c r="AN126" s="16"/>
      <c r="AO126" s="44"/>
      <c r="AP126" s="44"/>
    </row>
    <row r="127" s="2" customFormat="1" ht="172" customHeight="1" spans="1:42">
      <c r="A127" s="16">
        <v>97</v>
      </c>
      <c r="B127" s="16" t="s">
        <v>448</v>
      </c>
      <c r="C127" s="16" t="s">
        <v>50</v>
      </c>
      <c r="D127" s="17" t="s">
        <v>449</v>
      </c>
      <c r="E127" s="16" t="s">
        <v>52</v>
      </c>
      <c r="F127" s="16" t="s">
        <v>50</v>
      </c>
      <c r="G127" s="16">
        <v>1</v>
      </c>
      <c r="H127" s="16">
        <v>980</v>
      </c>
      <c r="I127" s="16">
        <v>10.2</v>
      </c>
      <c r="J127" s="16"/>
      <c r="K127" s="16"/>
      <c r="L127" s="16">
        <v>1</v>
      </c>
      <c r="M127" s="16"/>
      <c r="N127" s="16"/>
      <c r="O127" s="16"/>
      <c r="P127" s="16"/>
      <c r="Q127" s="16"/>
      <c r="R127" s="16">
        <v>450</v>
      </c>
      <c r="S127" s="16">
        <v>1800</v>
      </c>
      <c r="T127" s="16" t="s">
        <v>98</v>
      </c>
      <c r="U127" s="16" t="s">
        <v>99</v>
      </c>
      <c r="V127" s="16" t="s">
        <v>55</v>
      </c>
      <c r="W127" s="16" t="s">
        <v>56</v>
      </c>
      <c r="X127" s="16" t="s">
        <v>57</v>
      </c>
      <c r="Y127" s="16">
        <v>980</v>
      </c>
      <c r="Z127" s="16"/>
      <c r="AA127" s="16"/>
      <c r="AB127" s="16"/>
      <c r="AC127" s="16"/>
      <c r="AD127" s="16"/>
      <c r="AE127" s="40"/>
      <c r="AF127" s="16"/>
      <c r="AG127" s="16"/>
      <c r="AH127" s="16"/>
      <c r="AI127" s="16">
        <v>980</v>
      </c>
      <c r="AJ127" s="16" t="s">
        <v>441</v>
      </c>
      <c r="AK127" s="16"/>
      <c r="AL127" s="17" t="s">
        <v>450</v>
      </c>
      <c r="AM127" s="17" t="s">
        <v>431</v>
      </c>
      <c r="AN127" s="16"/>
      <c r="AO127" s="44"/>
      <c r="AP127" s="44"/>
    </row>
    <row r="128" s="2" customFormat="1" ht="294" customHeight="1" spans="1:42">
      <c r="A128" s="16">
        <v>98</v>
      </c>
      <c r="B128" s="16" t="s">
        <v>451</v>
      </c>
      <c r="C128" s="16" t="s">
        <v>50</v>
      </c>
      <c r="D128" s="17" t="s">
        <v>452</v>
      </c>
      <c r="E128" s="16" t="s">
        <v>52</v>
      </c>
      <c r="F128" s="16" t="s">
        <v>50</v>
      </c>
      <c r="G128" s="16">
        <v>1</v>
      </c>
      <c r="H128" s="16">
        <v>750</v>
      </c>
      <c r="I128" s="16">
        <v>1</v>
      </c>
      <c r="J128" s="16"/>
      <c r="K128" s="16"/>
      <c r="L128" s="16">
        <v>1</v>
      </c>
      <c r="M128" s="16"/>
      <c r="N128" s="16"/>
      <c r="O128" s="16"/>
      <c r="P128" s="16"/>
      <c r="Q128" s="16"/>
      <c r="R128" s="16">
        <v>382</v>
      </c>
      <c r="S128" s="16">
        <v>1948</v>
      </c>
      <c r="T128" s="16" t="s">
        <v>84</v>
      </c>
      <c r="U128" s="16" t="s">
        <v>85</v>
      </c>
      <c r="V128" s="16" t="s">
        <v>55</v>
      </c>
      <c r="W128" s="16" t="s">
        <v>56</v>
      </c>
      <c r="X128" s="16" t="s">
        <v>57</v>
      </c>
      <c r="Y128" s="16">
        <v>750</v>
      </c>
      <c r="Z128" s="16"/>
      <c r="AA128" s="16"/>
      <c r="AB128" s="16"/>
      <c r="AC128" s="16"/>
      <c r="AD128" s="16"/>
      <c r="AE128" s="16">
        <v>195</v>
      </c>
      <c r="AF128" s="16"/>
      <c r="AG128" s="16"/>
      <c r="AH128" s="16"/>
      <c r="AI128" s="16">
        <v>555</v>
      </c>
      <c r="AJ128" s="16" t="s">
        <v>453</v>
      </c>
      <c r="AK128" s="16"/>
      <c r="AL128" s="16" t="s">
        <v>454</v>
      </c>
      <c r="AM128" s="17" t="s">
        <v>435</v>
      </c>
      <c r="AN128" s="16"/>
      <c r="AO128" s="44"/>
      <c r="AP128" s="44"/>
    </row>
    <row r="129" s="8" customFormat="1" ht="159" customHeight="1" spans="1:40">
      <c r="A129" s="16">
        <v>99</v>
      </c>
      <c r="B129" s="16" t="s">
        <v>455</v>
      </c>
      <c r="C129" s="16" t="s">
        <v>50</v>
      </c>
      <c r="D129" s="17" t="s">
        <v>456</v>
      </c>
      <c r="E129" s="16" t="s">
        <v>52</v>
      </c>
      <c r="F129" s="16" t="s">
        <v>50</v>
      </c>
      <c r="G129" s="16">
        <v>1</v>
      </c>
      <c r="H129" s="16">
        <v>356.68</v>
      </c>
      <c r="I129" s="16">
        <v>2855</v>
      </c>
      <c r="J129" s="16"/>
      <c r="K129" s="16"/>
      <c r="L129" s="16">
        <v>1</v>
      </c>
      <c r="M129" s="16"/>
      <c r="N129" s="16"/>
      <c r="O129" s="16"/>
      <c r="P129" s="16"/>
      <c r="Q129" s="16"/>
      <c r="R129" s="16">
        <v>2855</v>
      </c>
      <c r="S129" s="16">
        <v>11420</v>
      </c>
      <c r="T129" s="17" t="s">
        <v>457</v>
      </c>
      <c r="U129" s="16" t="s">
        <v>127</v>
      </c>
      <c r="V129" s="16" t="s">
        <v>55</v>
      </c>
      <c r="W129" s="16" t="s">
        <v>56</v>
      </c>
      <c r="X129" s="16" t="s">
        <v>57</v>
      </c>
      <c r="Y129" s="16">
        <v>356.68</v>
      </c>
      <c r="Z129" s="17"/>
      <c r="AA129" s="17"/>
      <c r="AB129" s="17"/>
      <c r="AC129" s="17"/>
      <c r="AD129" s="17"/>
      <c r="AE129" s="17"/>
      <c r="AF129" s="17"/>
      <c r="AG129" s="17"/>
      <c r="AH129" s="17"/>
      <c r="AI129" s="16">
        <v>356.68</v>
      </c>
      <c r="AJ129" s="16" t="s">
        <v>441</v>
      </c>
      <c r="AK129" s="17"/>
      <c r="AL129" s="17" t="s">
        <v>458</v>
      </c>
      <c r="AM129" s="17" t="s">
        <v>459</v>
      </c>
      <c r="AN129" s="16"/>
    </row>
    <row r="130" s="2" customFormat="1" ht="120" customHeight="1" spans="1:40">
      <c r="A130" s="16">
        <v>100</v>
      </c>
      <c r="B130" s="16" t="s">
        <v>460</v>
      </c>
      <c r="C130" s="16" t="s">
        <v>50</v>
      </c>
      <c r="D130" s="17" t="s">
        <v>461</v>
      </c>
      <c r="E130" s="16" t="s">
        <v>52</v>
      </c>
      <c r="F130" s="16" t="s">
        <v>50</v>
      </c>
      <c r="G130" s="16">
        <v>1</v>
      </c>
      <c r="H130" s="16">
        <v>240</v>
      </c>
      <c r="I130" s="16">
        <v>3</v>
      </c>
      <c r="J130" s="25"/>
      <c r="K130" s="25"/>
      <c r="L130" s="25">
        <v>1</v>
      </c>
      <c r="M130" s="25"/>
      <c r="N130" s="25"/>
      <c r="O130" s="25"/>
      <c r="P130" s="25"/>
      <c r="Q130" s="25"/>
      <c r="R130" s="25">
        <v>270</v>
      </c>
      <c r="S130" s="25">
        <v>1400</v>
      </c>
      <c r="T130" s="27" t="s">
        <v>98</v>
      </c>
      <c r="U130" s="16" t="s">
        <v>99</v>
      </c>
      <c r="V130" s="16" t="s">
        <v>55</v>
      </c>
      <c r="W130" s="16" t="s">
        <v>56</v>
      </c>
      <c r="X130" s="16" t="s">
        <v>57</v>
      </c>
      <c r="Y130" s="16">
        <f>Z130+AE130+AF130+AG130+AH130+AI130+AK130</f>
        <v>240</v>
      </c>
      <c r="Z130" s="16">
        <f>SUM(AA130:AD130)</f>
        <v>0</v>
      </c>
      <c r="AA130" s="16"/>
      <c r="AB130" s="16"/>
      <c r="AC130" s="16"/>
      <c r="AD130" s="16"/>
      <c r="AE130" s="16"/>
      <c r="AF130" s="16"/>
      <c r="AG130" s="16"/>
      <c r="AH130" s="16"/>
      <c r="AI130" s="16">
        <v>240</v>
      </c>
      <c r="AJ130" s="16"/>
      <c r="AK130" s="16"/>
      <c r="AL130" s="17" t="s">
        <v>462</v>
      </c>
      <c r="AM130" s="17" t="s">
        <v>435</v>
      </c>
      <c r="AN130" s="16"/>
    </row>
    <row r="131" s="8" customFormat="1" ht="39.95" customHeight="1" spans="1:40">
      <c r="A131" s="59" t="s">
        <v>463</v>
      </c>
      <c r="B131" s="59"/>
      <c r="C131" s="59"/>
      <c r="D131" s="59"/>
      <c r="E131" s="59"/>
      <c r="F131" s="59"/>
      <c r="G131" s="25">
        <f>G132+G135</f>
        <v>2</v>
      </c>
      <c r="H131" s="25">
        <f t="shared" ref="H131:S131" si="59">H132+H135</f>
        <v>1400</v>
      </c>
      <c r="I131" s="25">
        <f t="shared" si="59"/>
        <v>1000</v>
      </c>
      <c r="J131" s="25">
        <f t="shared" si="59"/>
        <v>0</v>
      </c>
      <c r="K131" s="25">
        <f t="shared" si="59"/>
        <v>2</v>
      </c>
      <c r="L131" s="25">
        <f t="shared" si="59"/>
        <v>0</v>
      </c>
      <c r="M131" s="25">
        <f t="shared" si="59"/>
        <v>0</v>
      </c>
      <c r="N131" s="25">
        <f t="shared" si="59"/>
        <v>0</v>
      </c>
      <c r="O131" s="25">
        <f t="shared" si="59"/>
        <v>0</v>
      </c>
      <c r="P131" s="25">
        <f t="shared" si="59"/>
        <v>0</v>
      </c>
      <c r="Q131" s="25">
        <f t="shared" si="59"/>
        <v>0</v>
      </c>
      <c r="R131" s="25">
        <f t="shared" si="59"/>
        <v>1800</v>
      </c>
      <c r="S131" s="25">
        <f t="shared" si="59"/>
        <v>2200</v>
      </c>
      <c r="T131" s="25"/>
      <c r="U131" s="25"/>
      <c r="V131" s="25"/>
      <c r="W131" s="25"/>
      <c r="X131" s="25">
        <v>0</v>
      </c>
      <c r="Y131" s="25">
        <f>Y132+Y135</f>
        <v>1400</v>
      </c>
      <c r="Z131" s="25">
        <f t="shared" ref="Z131:AK131" si="60">Z132+Z135</f>
        <v>200</v>
      </c>
      <c r="AA131" s="25">
        <f t="shared" si="60"/>
        <v>200</v>
      </c>
      <c r="AB131" s="25">
        <f t="shared" si="60"/>
        <v>0</v>
      </c>
      <c r="AC131" s="25">
        <f t="shared" si="60"/>
        <v>0</v>
      </c>
      <c r="AD131" s="25">
        <f t="shared" si="60"/>
        <v>0</v>
      </c>
      <c r="AE131" s="25">
        <f t="shared" si="60"/>
        <v>1200</v>
      </c>
      <c r="AF131" s="25">
        <f t="shared" si="60"/>
        <v>0</v>
      </c>
      <c r="AG131" s="25">
        <f t="shared" si="60"/>
        <v>0</v>
      </c>
      <c r="AH131" s="25">
        <f t="shared" si="60"/>
        <v>0</v>
      </c>
      <c r="AI131" s="25">
        <f t="shared" si="60"/>
        <v>0</v>
      </c>
      <c r="AJ131" s="25">
        <f t="shared" si="60"/>
        <v>0</v>
      </c>
      <c r="AK131" s="25">
        <f t="shared" si="60"/>
        <v>0</v>
      </c>
      <c r="AL131" s="24"/>
      <c r="AM131" s="24"/>
      <c r="AN131" s="25"/>
    </row>
    <row r="132" s="8" customFormat="1" ht="39.95" customHeight="1" spans="1:40">
      <c r="A132" s="60" t="s">
        <v>464</v>
      </c>
      <c r="B132" s="60"/>
      <c r="C132" s="60"/>
      <c r="D132" s="60"/>
      <c r="E132" s="60"/>
      <c r="F132" s="60"/>
      <c r="G132" s="16">
        <f t="shared" ref="G132:G139" si="61">G133</f>
        <v>1</v>
      </c>
      <c r="H132" s="16">
        <f t="shared" ref="H132:S132" si="62">H133</f>
        <v>200</v>
      </c>
      <c r="I132" s="16">
        <f t="shared" si="62"/>
        <v>0</v>
      </c>
      <c r="J132" s="16">
        <f t="shared" si="62"/>
        <v>0</v>
      </c>
      <c r="K132" s="16">
        <f t="shared" si="62"/>
        <v>1</v>
      </c>
      <c r="L132" s="16">
        <f t="shared" si="62"/>
        <v>0</v>
      </c>
      <c r="M132" s="16">
        <f t="shared" si="62"/>
        <v>0</v>
      </c>
      <c r="N132" s="16">
        <f t="shared" si="62"/>
        <v>0</v>
      </c>
      <c r="O132" s="16">
        <f t="shared" si="62"/>
        <v>0</v>
      </c>
      <c r="P132" s="16">
        <f t="shared" si="62"/>
        <v>0</v>
      </c>
      <c r="Q132" s="16">
        <f t="shared" si="62"/>
        <v>0</v>
      </c>
      <c r="R132" s="16">
        <f t="shared" si="62"/>
        <v>800</v>
      </c>
      <c r="S132" s="16">
        <f t="shared" si="62"/>
        <v>1200</v>
      </c>
      <c r="T132" s="16"/>
      <c r="U132" s="16"/>
      <c r="V132" s="16"/>
      <c r="W132" s="16"/>
      <c r="X132" s="16"/>
      <c r="Y132" s="16">
        <f>Y133</f>
        <v>200</v>
      </c>
      <c r="Z132" s="16">
        <f t="shared" ref="Z132:AK132" si="63">Z133</f>
        <v>200</v>
      </c>
      <c r="AA132" s="16">
        <f t="shared" si="63"/>
        <v>200</v>
      </c>
      <c r="AB132" s="16">
        <f t="shared" si="63"/>
        <v>0</v>
      </c>
      <c r="AC132" s="16">
        <f t="shared" si="63"/>
        <v>0</v>
      </c>
      <c r="AD132" s="16">
        <f t="shared" si="63"/>
        <v>0</v>
      </c>
      <c r="AE132" s="16">
        <f t="shared" si="63"/>
        <v>0</v>
      </c>
      <c r="AF132" s="16">
        <f t="shared" si="63"/>
        <v>0</v>
      </c>
      <c r="AG132" s="16">
        <f t="shared" si="63"/>
        <v>0</v>
      </c>
      <c r="AH132" s="16">
        <f t="shared" si="63"/>
        <v>0</v>
      </c>
      <c r="AI132" s="16">
        <f t="shared" si="63"/>
        <v>0</v>
      </c>
      <c r="AJ132" s="16">
        <f t="shared" si="63"/>
        <v>0</v>
      </c>
      <c r="AK132" s="16">
        <f t="shared" si="63"/>
        <v>0</v>
      </c>
      <c r="AL132" s="17"/>
      <c r="AM132" s="17"/>
      <c r="AN132" s="16"/>
    </row>
    <row r="133" s="8" customFormat="1" ht="39.95" customHeight="1" spans="1:40">
      <c r="A133" s="60" t="s">
        <v>465</v>
      </c>
      <c r="B133" s="60"/>
      <c r="C133" s="60"/>
      <c r="D133" s="60"/>
      <c r="E133" s="60"/>
      <c r="F133" s="60"/>
      <c r="G133" s="16">
        <f t="shared" si="61"/>
        <v>1</v>
      </c>
      <c r="H133" s="16">
        <f t="shared" ref="H133:S133" si="64">H134</f>
        <v>200</v>
      </c>
      <c r="I133" s="16">
        <f t="shared" si="64"/>
        <v>0</v>
      </c>
      <c r="J133" s="16">
        <f t="shared" si="64"/>
        <v>0</v>
      </c>
      <c r="K133" s="16">
        <f t="shared" si="64"/>
        <v>1</v>
      </c>
      <c r="L133" s="16">
        <f t="shared" si="64"/>
        <v>0</v>
      </c>
      <c r="M133" s="16">
        <f t="shared" si="64"/>
        <v>0</v>
      </c>
      <c r="N133" s="16">
        <f t="shared" si="64"/>
        <v>0</v>
      </c>
      <c r="O133" s="16">
        <f t="shared" si="64"/>
        <v>0</v>
      </c>
      <c r="P133" s="16">
        <f t="shared" si="64"/>
        <v>0</v>
      </c>
      <c r="Q133" s="16">
        <f t="shared" si="64"/>
        <v>0</v>
      </c>
      <c r="R133" s="16">
        <f t="shared" si="64"/>
        <v>800</v>
      </c>
      <c r="S133" s="16">
        <f t="shared" si="64"/>
        <v>1200</v>
      </c>
      <c r="T133" s="16"/>
      <c r="U133" s="16"/>
      <c r="V133" s="16"/>
      <c r="W133" s="16"/>
      <c r="X133" s="16"/>
      <c r="Y133" s="16">
        <f>Y134</f>
        <v>200</v>
      </c>
      <c r="Z133" s="16">
        <f t="shared" ref="Z133:AK133" si="65">Z134</f>
        <v>200</v>
      </c>
      <c r="AA133" s="16">
        <f t="shared" si="65"/>
        <v>200</v>
      </c>
      <c r="AB133" s="16">
        <f t="shared" si="65"/>
        <v>0</v>
      </c>
      <c r="AC133" s="16">
        <f t="shared" si="65"/>
        <v>0</v>
      </c>
      <c r="AD133" s="16">
        <f t="shared" si="65"/>
        <v>0</v>
      </c>
      <c r="AE133" s="16">
        <f t="shared" si="65"/>
        <v>0</v>
      </c>
      <c r="AF133" s="16">
        <f t="shared" si="65"/>
        <v>0</v>
      </c>
      <c r="AG133" s="16">
        <f t="shared" si="65"/>
        <v>0</v>
      </c>
      <c r="AH133" s="16">
        <f t="shared" si="65"/>
        <v>0</v>
      </c>
      <c r="AI133" s="16">
        <f t="shared" si="65"/>
        <v>0</v>
      </c>
      <c r="AJ133" s="16">
        <f t="shared" si="65"/>
        <v>0</v>
      </c>
      <c r="AK133" s="16">
        <f t="shared" si="65"/>
        <v>0</v>
      </c>
      <c r="AL133" s="17"/>
      <c r="AM133" s="17"/>
      <c r="AN133" s="16"/>
    </row>
    <row r="134" s="8" customFormat="1" ht="170.1" customHeight="1" spans="1:40">
      <c r="A134" s="61">
        <v>101</v>
      </c>
      <c r="B134" s="16" t="s">
        <v>466</v>
      </c>
      <c r="C134" s="61" t="s">
        <v>50</v>
      </c>
      <c r="D134" s="62" t="s">
        <v>467</v>
      </c>
      <c r="E134" s="61" t="s">
        <v>52</v>
      </c>
      <c r="F134" s="61" t="s">
        <v>50</v>
      </c>
      <c r="G134" s="25">
        <v>1</v>
      </c>
      <c r="H134" s="16">
        <v>200</v>
      </c>
      <c r="I134" s="16"/>
      <c r="J134" s="16"/>
      <c r="K134" s="16">
        <v>1</v>
      </c>
      <c r="L134" s="16"/>
      <c r="M134" s="16"/>
      <c r="N134" s="16"/>
      <c r="O134" s="16"/>
      <c r="P134" s="16"/>
      <c r="Q134" s="16"/>
      <c r="R134" s="16">
        <v>800</v>
      </c>
      <c r="S134" s="16">
        <v>1200</v>
      </c>
      <c r="T134" s="16" t="s">
        <v>211</v>
      </c>
      <c r="U134" s="16" t="s">
        <v>212</v>
      </c>
      <c r="V134" s="16" t="s">
        <v>211</v>
      </c>
      <c r="W134" s="16" t="s">
        <v>212</v>
      </c>
      <c r="X134" s="16" t="s">
        <v>236</v>
      </c>
      <c r="Y134" s="16">
        <f>Z134+AE134+AG134+AI134</f>
        <v>200</v>
      </c>
      <c r="Z134" s="16">
        <f>SUM(AA134:AC134)</f>
        <v>200</v>
      </c>
      <c r="AA134" s="16">
        <v>200</v>
      </c>
      <c r="AB134" s="16"/>
      <c r="AC134" s="16"/>
      <c r="AD134" s="16"/>
      <c r="AE134" s="16"/>
      <c r="AF134" s="16"/>
      <c r="AG134" s="16"/>
      <c r="AH134" s="16"/>
      <c r="AI134" s="16"/>
      <c r="AJ134" s="16"/>
      <c r="AK134" s="25"/>
      <c r="AL134" s="24" t="s">
        <v>468</v>
      </c>
      <c r="AM134" s="24" t="s">
        <v>469</v>
      </c>
      <c r="AN134" s="16"/>
    </row>
    <row r="135" s="8" customFormat="1" ht="39.95" customHeight="1" spans="1:40">
      <c r="A135" s="60" t="s">
        <v>470</v>
      </c>
      <c r="B135" s="60"/>
      <c r="C135" s="60"/>
      <c r="D135" s="60"/>
      <c r="E135" s="60"/>
      <c r="F135" s="60"/>
      <c r="G135" s="25">
        <f>G136</f>
        <v>1</v>
      </c>
      <c r="H135" s="25">
        <f t="shared" ref="H135:S135" si="66">H136</f>
        <v>1200</v>
      </c>
      <c r="I135" s="25">
        <f t="shared" si="66"/>
        <v>1000</v>
      </c>
      <c r="J135" s="25">
        <f t="shared" si="66"/>
        <v>0</v>
      </c>
      <c r="K135" s="25">
        <f t="shared" si="66"/>
        <v>1</v>
      </c>
      <c r="L135" s="25">
        <f t="shared" si="66"/>
        <v>0</v>
      </c>
      <c r="M135" s="25">
        <f t="shared" si="66"/>
        <v>0</v>
      </c>
      <c r="N135" s="25">
        <f t="shared" si="66"/>
        <v>0</v>
      </c>
      <c r="O135" s="25">
        <f t="shared" si="66"/>
        <v>0</v>
      </c>
      <c r="P135" s="25">
        <f t="shared" si="66"/>
        <v>0</v>
      </c>
      <c r="Q135" s="25">
        <f t="shared" si="66"/>
        <v>0</v>
      </c>
      <c r="R135" s="25">
        <f t="shared" si="66"/>
        <v>1000</v>
      </c>
      <c r="S135" s="25">
        <f t="shared" si="66"/>
        <v>1000</v>
      </c>
      <c r="T135" s="16"/>
      <c r="U135" s="16"/>
      <c r="V135" s="16"/>
      <c r="W135" s="16"/>
      <c r="X135" s="16"/>
      <c r="Y135" s="16">
        <f>Y136</f>
        <v>1200</v>
      </c>
      <c r="Z135" s="16">
        <f t="shared" ref="Z135:AK135" si="67">Z136</f>
        <v>0</v>
      </c>
      <c r="AA135" s="16">
        <f t="shared" si="67"/>
        <v>0</v>
      </c>
      <c r="AB135" s="16">
        <f t="shared" si="67"/>
        <v>0</v>
      </c>
      <c r="AC135" s="16">
        <f t="shared" si="67"/>
        <v>0</v>
      </c>
      <c r="AD135" s="16">
        <f t="shared" si="67"/>
        <v>0</v>
      </c>
      <c r="AE135" s="16">
        <f t="shared" si="67"/>
        <v>1200</v>
      </c>
      <c r="AF135" s="16">
        <f t="shared" si="67"/>
        <v>0</v>
      </c>
      <c r="AG135" s="16">
        <f t="shared" si="67"/>
        <v>0</v>
      </c>
      <c r="AH135" s="16">
        <f t="shared" si="67"/>
        <v>0</v>
      </c>
      <c r="AI135" s="16">
        <f t="shared" si="67"/>
        <v>0</v>
      </c>
      <c r="AJ135" s="16">
        <f t="shared" si="67"/>
        <v>0</v>
      </c>
      <c r="AK135" s="16">
        <f t="shared" si="67"/>
        <v>0</v>
      </c>
      <c r="AL135" s="17"/>
      <c r="AM135" s="17"/>
      <c r="AN135" s="16"/>
    </row>
    <row r="136" s="3" customFormat="1" ht="122.1" customHeight="1" spans="1:40">
      <c r="A136" s="35">
        <v>102</v>
      </c>
      <c r="B136" s="16" t="s">
        <v>471</v>
      </c>
      <c r="C136" s="35" t="s">
        <v>50</v>
      </c>
      <c r="D136" s="62" t="s">
        <v>472</v>
      </c>
      <c r="E136" s="61" t="s">
        <v>52</v>
      </c>
      <c r="F136" s="61" t="s">
        <v>50</v>
      </c>
      <c r="G136" s="25">
        <v>1</v>
      </c>
      <c r="H136" s="25">
        <v>1200</v>
      </c>
      <c r="I136" s="25">
        <v>1000</v>
      </c>
      <c r="J136" s="25"/>
      <c r="K136" s="25">
        <v>1</v>
      </c>
      <c r="L136" s="25"/>
      <c r="M136" s="25"/>
      <c r="N136" s="25"/>
      <c r="O136" s="25"/>
      <c r="P136" s="25"/>
      <c r="Q136" s="55"/>
      <c r="R136" s="25">
        <v>1000</v>
      </c>
      <c r="S136" s="25">
        <v>1000</v>
      </c>
      <c r="T136" s="25" t="s">
        <v>218</v>
      </c>
      <c r="U136" s="25" t="s">
        <v>219</v>
      </c>
      <c r="V136" s="25" t="s">
        <v>218</v>
      </c>
      <c r="W136" s="25" t="s">
        <v>219</v>
      </c>
      <c r="X136" s="25" t="s">
        <v>236</v>
      </c>
      <c r="Y136" s="16">
        <f>Z136+AE136+AF136+AG136+AH136+AI136+AK136</f>
        <v>1200</v>
      </c>
      <c r="Z136" s="25">
        <f>SUM(AA136:AD136)</f>
        <v>0</v>
      </c>
      <c r="AA136" s="25">
        <v>0</v>
      </c>
      <c r="AB136" s="25">
        <v>0</v>
      </c>
      <c r="AC136" s="25">
        <v>0</v>
      </c>
      <c r="AD136" s="25"/>
      <c r="AE136" s="25">
        <v>1200</v>
      </c>
      <c r="AF136" s="25"/>
      <c r="AG136" s="25"/>
      <c r="AH136" s="25"/>
      <c r="AI136" s="25">
        <v>0</v>
      </c>
      <c r="AJ136" s="25">
        <v>0</v>
      </c>
      <c r="AK136" s="25">
        <v>0</v>
      </c>
      <c r="AL136" s="24" t="s">
        <v>473</v>
      </c>
      <c r="AM136" s="24" t="s">
        <v>474</v>
      </c>
      <c r="AN136" s="16"/>
    </row>
    <row r="137" s="8" customFormat="1" ht="39.95" customHeight="1" spans="1:40">
      <c r="A137" s="15" t="s">
        <v>475</v>
      </c>
      <c r="B137" s="15"/>
      <c r="C137" s="15"/>
      <c r="D137" s="15"/>
      <c r="E137" s="15"/>
      <c r="F137" s="15"/>
      <c r="G137" s="16">
        <f t="shared" si="61"/>
        <v>1</v>
      </c>
      <c r="H137" s="16">
        <f t="shared" ref="H137:S137" si="68">H138</f>
        <v>1530</v>
      </c>
      <c r="I137" s="16">
        <f t="shared" si="68"/>
        <v>5100</v>
      </c>
      <c r="J137" s="16">
        <f t="shared" si="68"/>
        <v>0</v>
      </c>
      <c r="K137" s="16">
        <f t="shared" si="68"/>
        <v>0</v>
      </c>
      <c r="L137" s="16">
        <f t="shared" si="68"/>
        <v>0</v>
      </c>
      <c r="M137" s="16">
        <f t="shared" si="68"/>
        <v>0</v>
      </c>
      <c r="N137" s="16">
        <f t="shared" si="68"/>
        <v>1</v>
      </c>
      <c r="O137" s="16">
        <f t="shared" si="68"/>
        <v>0</v>
      </c>
      <c r="P137" s="16">
        <f t="shared" si="68"/>
        <v>0</v>
      </c>
      <c r="Q137" s="16">
        <f t="shared" si="68"/>
        <v>0</v>
      </c>
      <c r="R137" s="16">
        <f t="shared" si="68"/>
        <v>5100</v>
      </c>
      <c r="S137" s="16">
        <f t="shared" si="68"/>
        <v>5100</v>
      </c>
      <c r="T137" s="16"/>
      <c r="U137" s="16"/>
      <c r="V137" s="16"/>
      <c r="W137" s="16"/>
      <c r="X137" s="16">
        <v>0</v>
      </c>
      <c r="Y137" s="16">
        <f>Y138</f>
        <v>1530</v>
      </c>
      <c r="Z137" s="16">
        <f t="shared" ref="Z137:AK137" si="69">Z138</f>
        <v>1530</v>
      </c>
      <c r="AA137" s="16">
        <f t="shared" si="69"/>
        <v>1530</v>
      </c>
      <c r="AB137" s="16">
        <f t="shared" si="69"/>
        <v>0</v>
      </c>
      <c r="AC137" s="16">
        <f t="shared" si="69"/>
        <v>0</v>
      </c>
      <c r="AD137" s="16">
        <f t="shared" si="69"/>
        <v>0</v>
      </c>
      <c r="AE137" s="16">
        <f t="shared" si="69"/>
        <v>0</v>
      </c>
      <c r="AF137" s="16">
        <f t="shared" si="69"/>
        <v>0</v>
      </c>
      <c r="AG137" s="16">
        <f t="shared" si="69"/>
        <v>0</v>
      </c>
      <c r="AH137" s="16">
        <f t="shared" si="69"/>
        <v>0</v>
      </c>
      <c r="AI137" s="16">
        <f t="shared" si="69"/>
        <v>0</v>
      </c>
      <c r="AJ137" s="16">
        <f t="shared" si="69"/>
        <v>0</v>
      </c>
      <c r="AK137" s="16">
        <f t="shared" si="69"/>
        <v>0</v>
      </c>
      <c r="AL137" s="17"/>
      <c r="AM137" s="17"/>
      <c r="AN137" s="16"/>
    </row>
    <row r="138" s="8" customFormat="1" ht="39.95" customHeight="1" spans="1:40">
      <c r="A138" s="15" t="s">
        <v>476</v>
      </c>
      <c r="B138" s="15"/>
      <c r="C138" s="15"/>
      <c r="D138" s="15"/>
      <c r="E138" s="15"/>
      <c r="F138" s="15"/>
      <c r="G138" s="16">
        <f t="shared" si="61"/>
        <v>1</v>
      </c>
      <c r="H138" s="16">
        <f t="shared" ref="H138:S138" si="70">H139</f>
        <v>1530</v>
      </c>
      <c r="I138" s="16">
        <f t="shared" si="70"/>
        <v>5100</v>
      </c>
      <c r="J138" s="16">
        <f t="shared" si="70"/>
        <v>0</v>
      </c>
      <c r="K138" s="16">
        <f t="shared" si="70"/>
        <v>0</v>
      </c>
      <c r="L138" s="16">
        <f t="shared" si="70"/>
        <v>0</v>
      </c>
      <c r="M138" s="16">
        <f t="shared" si="70"/>
        <v>0</v>
      </c>
      <c r="N138" s="16">
        <f t="shared" si="70"/>
        <v>1</v>
      </c>
      <c r="O138" s="16">
        <f t="shared" si="70"/>
        <v>0</v>
      </c>
      <c r="P138" s="16">
        <f t="shared" si="70"/>
        <v>0</v>
      </c>
      <c r="Q138" s="16">
        <f t="shared" si="70"/>
        <v>0</v>
      </c>
      <c r="R138" s="16">
        <f t="shared" si="70"/>
        <v>5100</v>
      </c>
      <c r="S138" s="16">
        <f t="shared" si="70"/>
        <v>5100</v>
      </c>
      <c r="T138" s="16"/>
      <c r="U138" s="16"/>
      <c r="V138" s="16"/>
      <c r="W138" s="16"/>
      <c r="X138" s="16">
        <v>0</v>
      </c>
      <c r="Y138" s="16">
        <f>Y139</f>
        <v>1530</v>
      </c>
      <c r="Z138" s="16">
        <f t="shared" ref="Z138:AK138" si="71">Z139</f>
        <v>1530</v>
      </c>
      <c r="AA138" s="16">
        <f t="shared" si="71"/>
        <v>1530</v>
      </c>
      <c r="AB138" s="16">
        <f t="shared" si="71"/>
        <v>0</v>
      </c>
      <c r="AC138" s="16">
        <f t="shared" si="71"/>
        <v>0</v>
      </c>
      <c r="AD138" s="16">
        <f t="shared" si="71"/>
        <v>0</v>
      </c>
      <c r="AE138" s="16">
        <f t="shared" si="71"/>
        <v>0</v>
      </c>
      <c r="AF138" s="16">
        <f t="shared" si="71"/>
        <v>0</v>
      </c>
      <c r="AG138" s="16">
        <f t="shared" si="71"/>
        <v>0</v>
      </c>
      <c r="AH138" s="16">
        <f t="shared" si="71"/>
        <v>0</v>
      </c>
      <c r="AI138" s="16">
        <f t="shared" si="71"/>
        <v>0</v>
      </c>
      <c r="AJ138" s="16">
        <f t="shared" si="71"/>
        <v>0</v>
      </c>
      <c r="AK138" s="16">
        <f t="shared" si="71"/>
        <v>0</v>
      </c>
      <c r="AL138" s="17"/>
      <c r="AM138" s="17"/>
      <c r="AN138" s="16"/>
    </row>
    <row r="139" s="8" customFormat="1" ht="39.95" customHeight="1" spans="1:40">
      <c r="A139" s="15" t="s">
        <v>477</v>
      </c>
      <c r="B139" s="15"/>
      <c r="C139" s="15"/>
      <c r="D139" s="15"/>
      <c r="E139" s="15"/>
      <c r="F139" s="15"/>
      <c r="G139" s="16">
        <f t="shared" si="61"/>
        <v>1</v>
      </c>
      <c r="H139" s="16">
        <f t="shared" ref="H139:S139" si="72">H140</f>
        <v>1530</v>
      </c>
      <c r="I139" s="16">
        <f t="shared" si="72"/>
        <v>5100</v>
      </c>
      <c r="J139" s="16">
        <f t="shared" si="72"/>
        <v>0</v>
      </c>
      <c r="K139" s="16">
        <f t="shared" si="72"/>
        <v>0</v>
      </c>
      <c r="L139" s="16">
        <f t="shared" si="72"/>
        <v>0</v>
      </c>
      <c r="M139" s="16">
        <f t="shared" si="72"/>
        <v>0</v>
      </c>
      <c r="N139" s="16">
        <f t="shared" si="72"/>
        <v>1</v>
      </c>
      <c r="O139" s="16">
        <f t="shared" si="72"/>
        <v>0</v>
      </c>
      <c r="P139" s="16">
        <f t="shared" si="72"/>
        <v>0</v>
      </c>
      <c r="Q139" s="16">
        <f t="shared" si="72"/>
        <v>0</v>
      </c>
      <c r="R139" s="16">
        <f t="shared" si="72"/>
        <v>5100</v>
      </c>
      <c r="S139" s="16">
        <f t="shared" si="72"/>
        <v>5100</v>
      </c>
      <c r="T139" s="16"/>
      <c r="U139" s="16"/>
      <c r="V139" s="16"/>
      <c r="W139" s="16"/>
      <c r="X139" s="16"/>
      <c r="Y139" s="16">
        <v>1530</v>
      </c>
      <c r="Z139" s="16">
        <v>1530</v>
      </c>
      <c r="AA139" s="16">
        <v>1530</v>
      </c>
      <c r="AB139" s="16">
        <v>0</v>
      </c>
      <c r="AC139" s="16">
        <v>0</v>
      </c>
      <c r="AD139" s="16">
        <v>0</v>
      </c>
      <c r="AE139" s="16">
        <v>0</v>
      </c>
      <c r="AF139" s="16">
        <v>0</v>
      </c>
      <c r="AG139" s="16">
        <v>0</v>
      </c>
      <c r="AH139" s="16">
        <v>0</v>
      </c>
      <c r="AI139" s="16">
        <v>0</v>
      </c>
      <c r="AJ139" s="16">
        <v>0</v>
      </c>
      <c r="AK139" s="16">
        <v>0</v>
      </c>
      <c r="AL139" s="17"/>
      <c r="AM139" s="17"/>
      <c r="AN139" s="16"/>
    </row>
    <row r="140" s="9" customFormat="1" ht="102" customHeight="1" spans="1:40">
      <c r="A140" s="35">
        <v>103</v>
      </c>
      <c r="B140" s="16" t="s">
        <v>478</v>
      </c>
      <c r="C140" s="35" t="s">
        <v>50</v>
      </c>
      <c r="D140" s="29" t="s">
        <v>479</v>
      </c>
      <c r="E140" s="16" t="s">
        <v>52</v>
      </c>
      <c r="F140" s="16" t="s">
        <v>50</v>
      </c>
      <c r="G140" s="35">
        <v>1</v>
      </c>
      <c r="H140" s="35">
        <v>1530</v>
      </c>
      <c r="I140" s="35">
        <v>5100</v>
      </c>
      <c r="J140" s="16"/>
      <c r="K140" s="16"/>
      <c r="L140" s="16"/>
      <c r="M140" s="16"/>
      <c r="N140" s="16">
        <v>1</v>
      </c>
      <c r="O140" s="16"/>
      <c r="P140" s="16"/>
      <c r="Q140" s="16"/>
      <c r="R140" s="16">
        <v>5100</v>
      </c>
      <c r="S140" s="16">
        <v>5100</v>
      </c>
      <c r="T140" s="16" t="s">
        <v>480</v>
      </c>
      <c r="U140" s="16" t="s">
        <v>481</v>
      </c>
      <c r="V140" s="16" t="s">
        <v>480</v>
      </c>
      <c r="W140" s="16" t="s">
        <v>481</v>
      </c>
      <c r="X140" s="16" t="s">
        <v>482</v>
      </c>
      <c r="Y140" s="16">
        <f>Z140+AE140+AF140+AG140+AH140+AI140+AK140</f>
        <v>1530</v>
      </c>
      <c r="Z140" s="35">
        <f>SUM(AA140:AD140)</f>
        <v>1530</v>
      </c>
      <c r="AA140" s="35">
        <v>1530</v>
      </c>
      <c r="AB140" s="35"/>
      <c r="AC140" s="35"/>
      <c r="AD140" s="35"/>
      <c r="AE140" s="35"/>
      <c r="AF140" s="35"/>
      <c r="AG140" s="35"/>
      <c r="AH140" s="35"/>
      <c r="AI140" s="35"/>
      <c r="AJ140" s="35"/>
      <c r="AK140" s="35"/>
      <c r="AL140" s="17" t="s">
        <v>483</v>
      </c>
      <c r="AM140" s="17" t="s">
        <v>484</v>
      </c>
      <c r="AN140" s="16"/>
    </row>
    <row r="141" s="9" customFormat="1" ht="39.95" customHeight="1" spans="1:40">
      <c r="A141" s="63" t="s">
        <v>485</v>
      </c>
      <c r="B141" s="64"/>
      <c r="C141" s="64"/>
      <c r="D141" s="64"/>
      <c r="E141" s="64"/>
      <c r="F141" s="64"/>
      <c r="G141" s="35">
        <f>G142</f>
        <v>1</v>
      </c>
      <c r="H141" s="35">
        <f t="shared" ref="H141:S141" si="73">H142</f>
        <v>20</v>
      </c>
      <c r="I141" s="35">
        <f t="shared" si="73"/>
        <v>2000</v>
      </c>
      <c r="J141" s="35">
        <f t="shared" si="73"/>
        <v>0</v>
      </c>
      <c r="K141" s="35">
        <f t="shared" si="73"/>
        <v>0</v>
      </c>
      <c r="L141" s="35">
        <f t="shared" si="73"/>
        <v>0</v>
      </c>
      <c r="M141" s="35">
        <f t="shared" si="73"/>
        <v>0</v>
      </c>
      <c r="N141" s="35">
        <f t="shared" si="73"/>
        <v>1</v>
      </c>
      <c r="O141" s="35">
        <f t="shared" si="73"/>
        <v>0</v>
      </c>
      <c r="P141" s="35">
        <f t="shared" si="73"/>
        <v>0</v>
      </c>
      <c r="Q141" s="35">
        <f t="shared" si="73"/>
        <v>0</v>
      </c>
      <c r="R141" s="35">
        <f t="shared" si="73"/>
        <v>2000</v>
      </c>
      <c r="S141" s="35">
        <f t="shared" si="73"/>
        <v>9000</v>
      </c>
      <c r="T141" s="16"/>
      <c r="U141" s="16"/>
      <c r="V141" s="16"/>
      <c r="W141" s="16"/>
      <c r="X141" s="16"/>
      <c r="Y141" s="35">
        <f>Y142</f>
        <v>20</v>
      </c>
      <c r="Z141" s="35">
        <f t="shared" ref="Z141:AM141" si="74">Z142</f>
        <v>20</v>
      </c>
      <c r="AA141" s="35">
        <f t="shared" si="74"/>
        <v>0</v>
      </c>
      <c r="AB141" s="35">
        <f t="shared" si="74"/>
        <v>0</v>
      </c>
      <c r="AC141" s="35">
        <f t="shared" si="74"/>
        <v>20</v>
      </c>
      <c r="AD141" s="35">
        <f t="shared" si="74"/>
        <v>0</v>
      </c>
      <c r="AE141" s="35">
        <f t="shared" si="74"/>
        <v>0</v>
      </c>
      <c r="AF141" s="35">
        <f t="shared" si="74"/>
        <v>0</v>
      </c>
      <c r="AG141" s="35">
        <f t="shared" si="74"/>
        <v>0</v>
      </c>
      <c r="AH141" s="35">
        <f t="shared" si="74"/>
        <v>0</v>
      </c>
      <c r="AI141" s="35">
        <f t="shared" si="74"/>
        <v>0</v>
      </c>
      <c r="AJ141" s="35">
        <f t="shared" si="74"/>
        <v>0</v>
      </c>
      <c r="AK141" s="35">
        <f t="shared" si="74"/>
        <v>0</v>
      </c>
      <c r="AL141" s="35" t="str">
        <f t="shared" si="74"/>
        <v>通过项目的实施，引导群众提高对饮茶型低氟病的防治意识，有效预防低氟病，有效提升困难群众身心健康。</v>
      </c>
      <c r="AM141" s="35" t="str">
        <f t="shared" si="74"/>
        <v>通过项目的实施，引导群众提高对饮茶型低氟病的防治意识，有效预防低氟病，有效提升困难群众身心健康。</v>
      </c>
      <c r="AN141" s="35"/>
    </row>
    <row r="142" s="3" customFormat="1" ht="81.95" customHeight="1" spans="1:40">
      <c r="A142" s="16">
        <v>104</v>
      </c>
      <c r="B142" s="16" t="s">
        <v>486</v>
      </c>
      <c r="C142" s="16" t="s">
        <v>50</v>
      </c>
      <c r="D142" s="17" t="s">
        <v>487</v>
      </c>
      <c r="E142" s="16" t="s">
        <v>52</v>
      </c>
      <c r="F142" s="16" t="s">
        <v>50</v>
      </c>
      <c r="G142" s="16">
        <v>1</v>
      </c>
      <c r="H142" s="16">
        <v>20</v>
      </c>
      <c r="I142" s="16">
        <v>2000</v>
      </c>
      <c r="J142" s="16"/>
      <c r="K142" s="16"/>
      <c r="L142" s="16"/>
      <c r="M142" s="16"/>
      <c r="N142" s="16">
        <v>1</v>
      </c>
      <c r="O142" s="16"/>
      <c r="P142" s="16"/>
      <c r="Q142" s="16"/>
      <c r="R142" s="16">
        <v>2000</v>
      </c>
      <c r="S142" s="16">
        <v>9000</v>
      </c>
      <c r="T142" s="16" t="s">
        <v>488</v>
      </c>
      <c r="U142" s="16" t="s">
        <v>489</v>
      </c>
      <c r="V142" s="16" t="s">
        <v>488</v>
      </c>
      <c r="W142" s="16" t="s">
        <v>489</v>
      </c>
      <c r="X142" s="16" t="s">
        <v>490</v>
      </c>
      <c r="Y142" s="16">
        <f>Z142+AE142+AF142+AG142+AH142+AI142+AK142</f>
        <v>20</v>
      </c>
      <c r="Z142" s="16">
        <f>SUM(AA142:AD142)</f>
        <v>20</v>
      </c>
      <c r="AA142" s="16"/>
      <c r="AB142" s="16"/>
      <c r="AC142" s="16">
        <v>20</v>
      </c>
      <c r="AD142" s="16"/>
      <c r="AE142" s="16"/>
      <c r="AF142" s="16"/>
      <c r="AG142" s="16"/>
      <c r="AH142" s="16"/>
      <c r="AI142" s="16"/>
      <c r="AJ142" s="16"/>
      <c r="AK142" s="16"/>
      <c r="AL142" s="17" t="s">
        <v>491</v>
      </c>
      <c r="AM142" s="17" t="s">
        <v>491</v>
      </c>
      <c r="AN142" s="16"/>
    </row>
    <row r="143" ht="20.25" spans="24:24">
      <c r="X143" s="65"/>
    </row>
  </sheetData>
  <mergeCells count="45">
    <mergeCell ref="A1:AN1"/>
    <mergeCell ref="J2:Q2"/>
    <mergeCell ref="Y2:AK2"/>
    <mergeCell ref="AA3:AD3"/>
    <mergeCell ref="A5:F5"/>
    <mergeCell ref="A6:F6"/>
    <mergeCell ref="A7:F7"/>
    <mergeCell ref="A8:F8"/>
    <mergeCell ref="A9:F9"/>
    <mergeCell ref="A2:A4"/>
    <mergeCell ref="B2:B4"/>
    <mergeCell ref="C2:C4"/>
    <mergeCell ref="D2:D4"/>
    <mergeCell ref="E2:E4"/>
    <mergeCell ref="F2:F4"/>
    <mergeCell ref="G2:G4"/>
    <mergeCell ref="H2:H4"/>
    <mergeCell ref="I2:I4"/>
    <mergeCell ref="J3:J4"/>
    <mergeCell ref="K3:K4"/>
    <mergeCell ref="L3:L4"/>
    <mergeCell ref="M3:M4"/>
    <mergeCell ref="N3:N4"/>
    <mergeCell ref="O3:O4"/>
    <mergeCell ref="P3:P4"/>
    <mergeCell ref="Q3:Q4"/>
    <mergeCell ref="R2:R4"/>
    <mergeCell ref="S2:S4"/>
    <mergeCell ref="T2:T4"/>
    <mergeCell ref="U2:U4"/>
    <mergeCell ref="V2:V4"/>
    <mergeCell ref="W2:W4"/>
    <mergeCell ref="X2:X4"/>
    <mergeCell ref="Y3:Y4"/>
    <mergeCell ref="Z3:Z4"/>
    <mergeCell ref="AE3:AE4"/>
    <mergeCell ref="AF3:AF4"/>
    <mergeCell ref="AG3:AG4"/>
    <mergeCell ref="AH3:AH4"/>
    <mergeCell ref="AI3:AI4"/>
    <mergeCell ref="AJ3:AJ4"/>
    <mergeCell ref="AK3:AK4"/>
    <mergeCell ref="AL2:AL4"/>
    <mergeCell ref="AM2:AM4"/>
    <mergeCell ref="AN2:AN4"/>
  </mergeCells>
  <pageMargins left="0.236111111111111" right="0.275" top="0.196527777777778" bottom="0.196527777777778" header="0.3" footer="0.3"/>
  <pageSetup paperSize="9" scale="5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2024-01-18T08:15:00Z</dcterms:created>
  <dcterms:modified xsi:type="dcterms:W3CDTF">2024-05-07T06:00:44Z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B9D08B6262F94520917F769D82DEF779_13</vt:lpwstr>
  </property>
  <property fmtid="{D5CDD505-2E9C-101B-9397-08002B2CF9AE}" pid="4" name="KSOReadingLayout">
    <vt:bool>true</vt:bool>
  </property>
</Properties>
</file>