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665"/>
  </bookViews>
  <sheets>
    <sheet name="储备库102个" sheetId="2" r:id="rId1"/>
  </sheets>
  <definedNames>
    <definedName name="_xlnm._FilterDatabase" localSheetId="0" hidden="1">储备库102个!$A$6:$AH$146</definedName>
  </definedNames>
  <calcPr calcId="144525"/>
</workbook>
</file>

<file path=xl/sharedStrings.xml><?xml version="1.0" encoding="utf-8"?>
<sst xmlns="http://schemas.openxmlformats.org/spreadsheetml/2006/main" count="666">
  <si>
    <t>附件1</t>
  </si>
  <si>
    <t xml:space="preserve"> </t>
  </si>
  <si>
    <t>阿图什市2025巩固拓展脱贫攻坚成果和乡村振兴项目备案表（三级库）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</si>
  <si>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</si>
  <si>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</si>
  <si>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</si>
  <si>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</si>
  <si>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</si>
  <si>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</si>
  <si>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</si>
  <si>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</si>
  <si>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</si>
  <si>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</si>
  <si>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</si>
  <si>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受益情况</t>
  </si>
  <si>
    <t>资金规模（I）</t>
  </si>
  <si>
    <t>资金来源</t>
  </si>
  <si>
    <t>责任部门及责任人（K）</t>
  </si>
  <si>
    <t>简要绩效目标(L)</t>
  </si>
  <si>
    <t>简要利益机制</t>
  </si>
  <si>
    <t>纳入计划库、执行库情况</t>
  </si>
  <si>
    <t>入库时间(M)</t>
  </si>
  <si>
    <t>审批文号(N)</t>
  </si>
  <si>
    <t>备注</t>
  </si>
  <si>
    <t>户</t>
  </si>
  <si>
    <t>人</t>
  </si>
  <si>
    <t>中央衔接(J)</t>
  </si>
  <si>
    <t>自治区衔接</t>
  </si>
  <si>
    <r>
      <rPr>
        <b/>
        <sz val="14"/>
        <rFont val="宋体"/>
        <charset val="134"/>
      </rPr>
      <t>地方政府债券(J</t>
    </r>
    <r>
      <rPr>
        <b/>
        <vertAlign val="subscript"/>
        <sz val="14"/>
        <rFont val="宋体"/>
        <charset val="134"/>
      </rPr>
      <t>4</t>
    </r>
    <r>
      <rPr>
        <b/>
        <sz val="14"/>
        <rFont val="宋体"/>
        <charset val="134"/>
      </rPr>
      <t>)</t>
    </r>
  </si>
  <si>
    <t>州级配套资金</t>
  </si>
  <si>
    <t>县级配套资金</t>
  </si>
  <si>
    <t>其他资金(J5)</t>
  </si>
  <si>
    <t>备注（其他资金名称）</t>
  </si>
  <si>
    <t>企业投资</t>
  </si>
  <si>
    <t>建设单位</t>
  </si>
  <si>
    <t>建设单位责任人</t>
  </si>
  <si>
    <r>
      <rPr>
        <b/>
        <sz val="14"/>
        <rFont val="宋体"/>
        <charset val="134"/>
      </rPr>
      <t>项目主管单位（K</t>
    </r>
    <r>
      <rPr>
        <b/>
        <vertAlign val="subscript"/>
        <sz val="14"/>
        <rFont val="宋体"/>
        <charset val="134"/>
      </rPr>
      <t>1</t>
    </r>
    <r>
      <rPr>
        <b/>
        <sz val="14"/>
        <rFont val="宋体"/>
        <charset val="134"/>
      </rPr>
      <t>)</t>
    </r>
  </si>
  <si>
    <t>项目主管责任人（K2)</t>
  </si>
  <si>
    <t>县级分管领导</t>
  </si>
  <si>
    <t>合计</t>
  </si>
  <si>
    <t>一级</t>
  </si>
  <si>
    <t>产业发展</t>
  </si>
  <si>
    <t>二级</t>
  </si>
  <si>
    <t>产业到户奖补</t>
  </si>
  <si>
    <t>三级</t>
  </si>
  <si>
    <t>种植业</t>
  </si>
  <si>
    <t>ATS250001</t>
  </si>
  <si>
    <t>2025年</t>
  </si>
  <si>
    <t>阿图什市2025年产业帮扶精准到户项目（种植业）</t>
  </si>
  <si>
    <t>新建</t>
  </si>
  <si>
    <t>阿图什市四乡三镇</t>
  </si>
  <si>
    <t>2025.3-2025.10</t>
  </si>
  <si>
    <t>聚焦粮油作物等，对全市11万亩耕地，对运用“良田、良法、良制”，实现种植业提质增效的给予适当补助，总投资949.53万元。</t>
  </si>
  <si>
    <t>农业农村局</t>
  </si>
  <si>
    <t>木沙江·亚苏甫</t>
  </si>
  <si>
    <t>钱洪印、塔力甫江·阿布都克热木</t>
  </si>
  <si>
    <t>目标1：完成种植业提质增效补贴到户类项目。目标2：通过实施项目，提高群众种植积极性，保障全市粮食安全，提高群众收入。</t>
  </si>
  <si>
    <t>对种植面积在1亩以上，实现种植业提质增效的农户给予适当补助。通过实施产业精准帮扶到户项目（种植业），带动群众增收。</t>
  </si>
  <si>
    <t>执行库</t>
  </si>
  <si>
    <t>畜牧业</t>
  </si>
  <si>
    <t>ATS250002</t>
  </si>
  <si>
    <t>阿图什市2025年产业帮扶精准到户项目（畜牧业）</t>
  </si>
  <si>
    <t>按照国家和自治区有关规定要求，实施病种免疫、佩戴耳标、完成无纸化防疫系统录入，牲畜出栏时符合检疫合格标准的，对养殖关键环节、薄弱环节给予适当补助。针对采购柯尔克孜种公羊、绒山羊种公羊用于品种改良的，按种公羊数量进行补贴。</t>
  </si>
  <si>
    <t>目标1：完成畜牧业提质增效补贴到户类项目。目标2：通过实施项目，提高群众养殖积极性，推进主导产业发展，提高群众收入。</t>
  </si>
  <si>
    <t>按照国家和自治区有关规定要求实施病种免疫、佩戴耳标、完成无纸化防疫系统录入等，对养殖关键环节、薄弱环节给予适当补助。通过实施产业精准帮扶到户项目（畜牧业），带动群众增收。</t>
  </si>
  <si>
    <t>林果业</t>
  </si>
  <si>
    <t>ATS250003</t>
  </si>
  <si>
    <t>阿图什市2025年产业帮扶精准到户项目（林果业）</t>
  </si>
  <si>
    <t>计划对阿扎克镇、松他克镇4056.47亩、1356户葡萄棚架改造进行补助1500元/亩。
计划对阿扎克镇、松他克镇、上阿图什镇、阿湖乡等14827.68亩葡萄修剪、抚育（140元/亩）和1690.07亩无花果修剪、抚育等方面（100元/亩）.</t>
  </si>
  <si>
    <t>林草工作站</t>
  </si>
  <si>
    <t>丁鹏</t>
  </si>
  <si>
    <t>自然资源局</t>
  </si>
  <si>
    <t>代军</t>
  </si>
  <si>
    <t>对种植无花果和木纳格葡萄种植面积在1亩以上的农户给予适当补助。</t>
  </si>
  <si>
    <t>就业创业</t>
  </si>
  <si>
    <t>ATS250004</t>
  </si>
  <si>
    <t>阿图什市2025年产业帮扶精准到户项目（就业创业）</t>
  </si>
  <si>
    <t>总计：678万元。</t>
  </si>
  <si>
    <t>人社局</t>
  </si>
  <si>
    <t>赵颖</t>
  </si>
  <si>
    <t>何晓波</t>
  </si>
  <si>
    <t>目标1：完成就业创业补贴到户类项目。目标2：通过实施项目，提高群众外出就业积极性，提高群众收入。</t>
  </si>
  <si>
    <t>鼓励有能力的人员外出务工、自主创业，对外出交通费、公益性岗位、自助经营场所给予适当补助。</t>
  </si>
  <si>
    <t>ATS250005</t>
  </si>
  <si>
    <t>阿图什市2025年产业帮扶精准到户项目（护路员）</t>
  </si>
  <si>
    <t>2025年度计划发放补助106.8万元，受益每月1000户(脱贫户82户，监测户918户)。</t>
  </si>
  <si>
    <t>交通局</t>
  </si>
  <si>
    <t>王彦超</t>
  </si>
  <si>
    <t>薛理升</t>
  </si>
  <si>
    <t>目标1：完成护路员补贴到户类项目。目标2：通过实施项目，提高群众外出就业积极性，提高群众收入。</t>
  </si>
  <si>
    <t>鼓励有能力的人员外出务工、给予适当补助。</t>
  </si>
  <si>
    <t>其他</t>
  </si>
  <si>
    <t>ATS250008</t>
  </si>
  <si>
    <t>阿图什市2025年产业增收补贴项目</t>
  </si>
  <si>
    <t>针对当年的生产经营性收入、工资性收入有所增幅的农户，按照增幅比例进行奖补，计划投入资金2200万元。</t>
  </si>
  <si>
    <t>目标1：完成产业增收补贴到户类项目。
目标2：通过实施项目，提高群众发展产业的积极性，提高群众收入。</t>
  </si>
  <si>
    <t>通过实施产业增收补贴到户类项目，提高群众发展产业的积极性，提高群众收入。</t>
  </si>
  <si>
    <t>生产项目</t>
  </si>
  <si>
    <t>种植业基地</t>
  </si>
  <si>
    <t>ATS250009</t>
  </si>
  <si>
    <t>阿图什市哈拉峻乡2025年土地平整建设项目</t>
  </si>
  <si>
    <t>哈拉峻乡昂额孜村、库铁列克村、西里比里村</t>
  </si>
  <si>
    <r>
      <rPr>
        <sz val="15"/>
        <rFont val="宋体"/>
        <charset val="134"/>
      </rPr>
      <t>对哈拉峻乡2600亩土地进行平整，配套相关设施，其中：昂额孜村水浇地700亩</t>
    </r>
    <r>
      <rPr>
        <b/>
        <sz val="15"/>
        <rFont val="宋体"/>
        <charset val="134"/>
      </rPr>
      <t>（均为集体地）</t>
    </r>
    <r>
      <rPr>
        <sz val="15"/>
        <rFont val="宋体"/>
        <charset val="134"/>
      </rPr>
      <t>进行平整、库铁列克村400亩</t>
    </r>
    <r>
      <rPr>
        <b/>
        <sz val="15"/>
        <rFont val="宋体"/>
        <charset val="134"/>
      </rPr>
      <t>（300亩人工牧草地集体所有、100亩耕地农户所有）</t>
    </r>
    <r>
      <rPr>
        <sz val="15"/>
        <rFont val="宋体"/>
        <charset val="134"/>
      </rPr>
      <t>、西里比里村1500亩</t>
    </r>
    <r>
      <rPr>
        <b/>
        <sz val="15"/>
        <rFont val="宋体"/>
        <charset val="134"/>
      </rPr>
      <t>（全部水浇地，其中400亩集体所有、1100亩农户所有）</t>
    </r>
    <r>
      <rPr>
        <sz val="15"/>
        <rFont val="宋体"/>
        <charset val="134"/>
      </rPr>
      <t>进行提质增效，配套建设节水灌溉及配套设施。</t>
    </r>
  </si>
  <si>
    <t>哈拉峻乡人民政府</t>
  </si>
  <si>
    <t>王进凯</t>
  </si>
  <si>
    <t>通过村企+农户的方式实施该项目，政府投资平整土地及配套节水灌溉设施，克州新蒲种植农民专业合作社（个人合作社）对土地进行承包。带动村集体经济收入以及盘活当地土地资源.土地提升改造≥2600亩，效益指标：受益脱贫人口数≥2022人，受益脱贫户户数≥527户。</t>
  </si>
  <si>
    <t>预计平整完成之后预计按照550元一亩进行流转，增加各村集体经济40万元，带动就业40人</t>
  </si>
  <si>
    <t>ATS250010</t>
  </si>
  <si>
    <t>阿图什市哈拉峻乡草场提质增效建设项目</t>
  </si>
  <si>
    <t>哈拉峻乡克孜勒陶村、西里比里村</t>
  </si>
  <si>
    <r>
      <rPr>
        <sz val="15"/>
        <rFont val="宋体"/>
        <charset val="134"/>
      </rPr>
      <t>对克孜勒陶村1000亩</t>
    </r>
    <r>
      <rPr>
        <b/>
        <sz val="15"/>
        <rFont val="宋体"/>
        <charset val="134"/>
      </rPr>
      <t>（草地，均为国有土地）</t>
    </r>
    <r>
      <rPr>
        <sz val="15"/>
        <rFont val="宋体"/>
        <charset val="134"/>
      </rPr>
      <t>退化草场进行提升改造，配套建设节水灌溉及配套设施；对西里比里村1000亩（</t>
    </r>
    <r>
      <rPr>
        <b/>
        <sz val="15"/>
        <rFont val="宋体"/>
        <charset val="134"/>
      </rPr>
      <t>天然牧草地，均为国有土地</t>
    </r>
    <r>
      <rPr>
        <sz val="15"/>
        <rFont val="宋体"/>
        <charset val="134"/>
      </rPr>
      <t>）退化草场进行提升改造，配套建设节水灌溉及配套设施。</t>
    </r>
  </si>
  <si>
    <t>通过村企+农户的方式实施该项目，带动村集体经济收入以及盘活当地土地资源.土地提升改造≥2000亩。</t>
  </si>
  <si>
    <t>平整完成之后预计按照550元一亩进行流转，增加村集体经济收入，带动就业20人</t>
  </si>
  <si>
    <t>ATS250012</t>
  </si>
  <si>
    <t>阿图什市上阿图什镇乌恰村白山双层草原改良建设项目</t>
  </si>
  <si>
    <t>上阿图什镇乌恰村</t>
  </si>
  <si>
    <t>对乌恰村实施草原改良建设双层草场，配套节水灌溉工程，埋设pvc-M管道，对现有沉砂池进行扩建，闸阀井，排水井等配套设施并增施有机肥等。</t>
  </si>
  <si>
    <t>上阿图什镇人民政府</t>
  </si>
  <si>
    <t>李佳龙</t>
  </si>
  <si>
    <t>通过项目实施，实现节水灌溉，扩大农业发展生产，带动农民持续增收。促进经济社会发展，让农民享受到经济发展带来的实惠。</t>
  </si>
  <si>
    <t>方便村民浇水，提高农业生产效率</t>
  </si>
  <si>
    <t>ATS250013</t>
  </si>
  <si>
    <t>阿图什市阿扎克镇布亚买提村葡萄种植基地提升改造项目</t>
  </si>
  <si>
    <t>阿扎克镇布亚买提村</t>
  </si>
  <si>
    <r>
      <rPr>
        <sz val="15"/>
        <rFont val="宋体"/>
        <charset val="134"/>
      </rPr>
      <t>285</t>
    </r>
    <r>
      <rPr>
        <sz val="15"/>
        <color rgb="FF000000"/>
        <rFont val="宋体"/>
        <charset val="134"/>
      </rPr>
      <t>亩特色果树基地提升改造及建设（巴库果园），包括葡萄基地150亩，无花果基地135亩。建设内容包括：土地平整和开沟回填；新优葡萄品种苗木的采购和定植；水泥柱、水泥枕木、Φ8mm钢筋、Φ3.8mm冷拔丝、Φ2.4mm冷拔丝、塑钢线、地锚、紧线器的采购和安装；葡萄幼苗的管理、春季出土上架、抹芽定梢、绑蔓、夏季修剪、病虫害防治、土水肥管理、冬季修剪和下架埋土等田间管理。</t>
    </r>
  </si>
  <si>
    <t>阿扎克镇人民政府</t>
  </si>
  <si>
    <t>郭亚伟</t>
  </si>
  <si>
    <t>初步完成285亩特色果树基地提升改造及建设，其中150亩优良葡萄基地建设，135亩无花果基地建设。引进葡萄、无花果优良品种，设立基于宜机化的水平棚架标准化栽培模式，为阿扎克乡乃至阿图什市打造一个葡萄育种和标准化栽培管理示范基地；葡萄优良品种苗木定植成活率85%以上，越冬成活率95%以上。春季出土后，通过吊蔓绑蔓、病虫害防治、土水肥管理、除草防草、夏季修剪等管理培养结果树形。实现葡萄园主要重体力劳动环节实现轻简化和机械化。</t>
  </si>
  <si>
    <t>推动农田水利建设提档升级、保障国家粮食安全，受益户数：347户，受益人数1805人。</t>
  </si>
  <si>
    <t>ATS250015</t>
  </si>
  <si>
    <t>阿图什市无花果三产融合科技创新园项目（二期）</t>
  </si>
  <si>
    <t>续建</t>
  </si>
  <si>
    <t>上阿图什镇塔库提村</t>
  </si>
  <si>
    <t>新建常规日光温室大棚76座、面积约90000平方米；新建环形智能玻璃温室6座，面积约11566平方米；新建园区生产道路、水、电管网，中央智能灌溉水池，配套用房；园区范围内的35kv及10kv电力架空设施，国防及电信架空线杆迁移及其他相关配套设施等。</t>
  </si>
  <si>
    <t>往年结余资金及2025年预测资金</t>
  </si>
  <si>
    <t>完成园区二期无花果种植设施、精深加厂房和园区配套基础设施。通过项目实施提高阿图什市无花果产量和产品附加值，间接带动种植户增收。带动当地无花果产业发展，推动连农带农成效，打造乡村振兴典范。</t>
  </si>
  <si>
    <t>通过项目实施提高阿图什市无花果产量和产品附加值，间接带动种植户增收。带动当地无花果产业发展，推动连农带农成效，打造乡村振兴典范。村集体与新建海德坤农业科技有限公司合作运营，同股不同酬。</t>
  </si>
  <si>
    <t>配套少数民族发展资金1337万元</t>
  </si>
  <si>
    <t>ATS250016</t>
  </si>
  <si>
    <t>阿图什市2025年欧吐拉哈拉峻村土地平整建设项目</t>
  </si>
  <si>
    <t>哈拉峻乡欧吐拉哈拉峻村</t>
  </si>
  <si>
    <r>
      <rPr>
        <sz val="15"/>
        <rFont val="宋体"/>
        <charset val="134"/>
      </rPr>
      <t>对欧吐拉哈拉峻村2000亩土地进行平整，配套相关设施。其中：水浇地1000亩</t>
    </r>
    <r>
      <rPr>
        <b/>
        <sz val="15"/>
        <rFont val="宋体"/>
        <charset val="134"/>
      </rPr>
      <t>（国有土地）</t>
    </r>
    <r>
      <rPr>
        <sz val="15"/>
        <rFont val="宋体"/>
        <charset val="134"/>
      </rPr>
      <t>、人工牧草地1000亩</t>
    </r>
    <r>
      <rPr>
        <b/>
        <sz val="15"/>
        <rFont val="宋体"/>
        <charset val="134"/>
      </rPr>
      <t>（国有土地）</t>
    </r>
    <r>
      <rPr>
        <sz val="15"/>
        <rFont val="宋体"/>
        <charset val="134"/>
      </rPr>
      <t>进行土地平整，配套建设节水灌溉及配套设施。</t>
    </r>
  </si>
  <si>
    <t>对2000亩人工牧草地进行提升改造，改造提升后，带动50人就业，预计一年增加村集体收入15万元。数量指标：土地提升改造≥2000亩，效益指标：受益脱贫人口数≥2140人，受益脱贫户户数≥503户。</t>
  </si>
  <si>
    <t>水浇地1000亩、人工牧草地1000亩进行提升改造，改造提升预计一年增加村集体收入15万元，带动50人就业。</t>
  </si>
  <si>
    <t>ATS250092</t>
  </si>
  <si>
    <t>阿图什市哈拉峻乡欧吐拉哈拉峻村、琼哈拉峻村土地平整建设项目</t>
  </si>
  <si>
    <t>哈拉峻乡欧吐拉哈拉峻村、琼哈拉峻村</t>
  </si>
  <si>
    <r>
      <rPr>
        <sz val="15"/>
        <rFont val="宋体"/>
        <charset val="134"/>
      </rPr>
      <t>对哈拉峻乡4000亩土地进行平整，配套相关设施。其中：欧吐拉哈拉峻村</t>
    </r>
    <r>
      <rPr>
        <b/>
        <sz val="15"/>
        <rFont val="宋体"/>
        <charset val="134"/>
      </rPr>
      <t>800</t>
    </r>
    <r>
      <rPr>
        <sz val="15"/>
        <rFont val="宋体"/>
        <charset val="134"/>
      </rPr>
      <t>亩进行土地平整，其中水浇地26亩</t>
    </r>
    <r>
      <rPr>
        <b/>
        <sz val="15"/>
        <rFont val="宋体"/>
        <charset val="134"/>
      </rPr>
      <t>（国有土地）</t>
    </r>
    <r>
      <rPr>
        <sz val="15"/>
        <rFont val="宋体"/>
        <charset val="134"/>
      </rPr>
      <t>、人工牧草地774亩</t>
    </r>
    <r>
      <rPr>
        <b/>
        <sz val="15"/>
        <rFont val="宋体"/>
        <charset val="134"/>
      </rPr>
      <t>（国有土地）</t>
    </r>
    <r>
      <rPr>
        <sz val="15"/>
        <rFont val="宋体"/>
        <charset val="134"/>
      </rPr>
      <t>，琼哈拉峻村</t>
    </r>
    <r>
      <rPr>
        <b/>
        <sz val="15"/>
        <rFont val="宋体"/>
        <charset val="134"/>
      </rPr>
      <t>3200</t>
    </r>
    <r>
      <rPr>
        <sz val="15"/>
        <rFont val="宋体"/>
        <charset val="134"/>
      </rPr>
      <t>亩进行土地平整，其中水浇地87亩（国有土地）、181亩（集体土地）人工牧草地1200亩（国有土地）、1732亩（集体土地），配套建设节水灌溉及配套设施。</t>
    </r>
  </si>
  <si>
    <t>对4000亩人工牧草地进行提升改造，改造提升后，带动80人就业，预计一年增加村集体收入30万元。数量指标：土地提升改造≥4000亩，效益指标：受益脱贫人口数≥2140人，受益脱贫户户数≥503户。</t>
  </si>
  <si>
    <t>琼哈拉峻村、呕吐拉哈拉峻村进行提升改造，改造提升预计一年增加村集体收入30万元，带动80人就业。</t>
  </si>
  <si>
    <t>ATS250017</t>
  </si>
  <si>
    <t>阿图什市哈拉峻乡谢依提村土地平整建设项目</t>
  </si>
  <si>
    <t>哈拉峻乡谢依提村</t>
  </si>
  <si>
    <r>
      <rPr>
        <sz val="15"/>
        <rFont val="宋体"/>
        <charset val="134"/>
      </rPr>
      <t>对谢依提村2350亩</t>
    </r>
    <r>
      <rPr>
        <b/>
        <sz val="15"/>
        <rFont val="宋体"/>
        <charset val="134"/>
      </rPr>
      <t>（人工牧草地1380亩，其中集体地1100亩、国有土地280亩；水浇地970亩，其中集体地850亩、国有土地120亩）</t>
    </r>
    <r>
      <rPr>
        <sz val="15"/>
        <rFont val="宋体"/>
        <charset val="134"/>
      </rPr>
      <t>进行平整；新建配套高效节水工程（沉砂池、系统首部、PVC管道等配套设施），新建田间道路及农田防护林。</t>
    </r>
  </si>
  <si>
    <t>通过村企+农户的方式实施该项目，带动村集体经济收入以及盘活当地土地资源.土地提升改造≥2350亩，效益指标：受益脱贫人口数≥1068人，受益脱贫户户数≥248户。</t>
  </si>
  <si>
    <t>平整完成之后预计按照550元一亩进行流转，增加村集体经济40万元，带动就业20人</t>
  </si>
  <si>
    <t>ATS250018</t>
  </si>
  <si>
    <t>阿图什市哈拉峻乡亚孜鲁村冷凉林果建设项目</t>
  </si>
  <si>
    <t>哈拉峻乡亚孜鲁村</t>
  </si>
  <si>
    <r>
      <rPr>
        <sz val="15"/>
        <rFont val="宋体"/>
        <charset val="134"/>
      </rPr>
      <t>对亚孜鲁村其他林地1056亩</t>
    </r>
    <r>
      <rPr>
        <b/>
        <sz val="15"/>
        <rFont val="宋体"/>
        <charset val="134"/>
      </rPr>
      <t>（国有地851亩，集体地205亩）</t>
    </r>
    <r>
      <rPr>
        <sz val="15"/>
        <rFont val="宋体"/>
        <charset val="134"/>
      </rPr>
      <t>进行提升改造，种植冷凉林果，配套建设节水灌溉及配套设施。</t>
    </r>
  </si>
  <si>
    <t>通过村企+农户的方式实施该项目，带动村集体经济收入以及盘活当地土地资源，土地提升改造≥1056亩，效益指标：受益脱贫人口数≥250人，受益脱贫户户数≥63户。</t>
  </si>
  <si>
    <t>与克州三合果业合作实施，完善基础设施配套，企业投资建设运营预计带动就业20人。</t>
  </si>
  <si>
    <t>ATS250019</t>
  </si>
  <si>
    <t>阿图什镇上阿图什镇发展农机肥及配套设施项目</t>
  </si>
  <si>
    <t>采购发酵抛翻机一台、喂料机、皮带输送机、立式粉碎机、滚筒筛分机、粉状包装机、返料皮带输送机等一套完整生产线设备以及其他附属设施。</t>
  </si>
  <si>
    <t>通过项目实施，促进林果业发展，带动当地居民就业增收，壮大村集体经济。</t>
  </si>
  <si>
    <t>通过项目实施，结合阿图什市特色林果业发展，将畜禽粪便，秸秆等进行发酵生产，年生产可达2千吨，年收益预计达50万元以上。</t>
  </si>
  <si>
    <t>ATS250104</t>
  </si>
  <si>
    <t>阿图什市上阿图什镇塔库提村无花果产区土壤改良及有机肥采购项目</t>
  </si>
  <si>
    <t>2025.9-2025.12</t>
  </si>
  <si>
    <t>计划对上阿图什镇塔库提村800亩无花果种植区进行土壤改良。采购土壤改良剂2.4吨,每亩3公斤，每公斤20元；采购有机肥1800吨，每亩1吨，每吨430元（不含运费），预计资金39.2万元。</t>
  </si>
  <si>
    <t>通过项目实施，促进林果业发展，有效改善土壤环境，壮大村集体经济。</t>
  </si>
  <si>
    <t>通过项目实施，实现土壤改良，扩大农业发展生产，带动农民持续增收。促进经济社会发展，让农民享受到经济发展带来的实惠。</t>
  </si>
  <si>
    <t>ATS250105</t>
  </si>
  <si>
    <t>阿图什市上阿图什镇乌恰村无花果产区土壤改良及有机肥采购项目</t>
  </si>
  <si>
    <t>计划对上阿图什镇乌恰村1000亩无花果种植区进行土壤良。采购土壤改良剂3吨,每亩3公斤，每公斤20元；采购有机肥1000吨，每亩1吨，每吨430元（不含运费），预计资金49万元。</t>
  </si>
  <si>
    <t>ATS250093</t>
  </si>
  <si>
    <t>阿图什市上阿图什镇阿克买拉村种植无花果项目</t>
  </si>
  <si>
    <t>上阿图什镇阿克买拉村</t>
  </si>
  <si>
    <t>为发展壮大村集体经济，阿克买拉村计划种植无花果（早黄）1029.2亩，5万株，计划投资49万元。</t>
  </si>
  <si>
    <t>通过项目实施，促进农户持续增收，带动无花果种植产业的发展</t>
  </si>
  <si>
    <t>通过项目实施，分发无花果苗，农户按照种植数量总价的5%缴纳村委会，预计村集体经济每年收益2.45万元</t>
  </si>
  <si>
    <t>ATS250096</t>
  </si>
  <si>
    <t>阿图什市上阿图什镇塔库提村高效节水及配套建设项目</t>
  </si>
  <si>
    <t>计划在塔库提村实施高效节水项目，总面积 570亩，新建引水渠、管理房、沉砂池、滴灌管网、输电线路及附属配套设备，预计资金110万元。</t>
  </si>
  <si>
    <t>通过项目实施，有效促进粮食农作物产量的增收，同时做到节约用水，降低用水的损耗。</t>
  </si>
  <si>
    <t>通过项目实施，优化农田粮食作物的种植方式，提高粮食产量，提高效率。</t>
  </si>
  <si>
    <t>ATS250088</t>
  </si>
  <si>
    <t>阿图什市格达良乡节水灌溉提升改造项目</t>
  </si>
  <si>
    <t>格达良乡</t>
  </si>
  <si>
    <t>对阿图什市格达良乡5.72万亩节水灌溉系统进行提升改造。</t>
  </si>
  <si>
    <t>ATS250089</t>
  </si>
  <si>
    <t>阿图什市3个乡镇节水灌溉提升改造项目</t>
  </si>
  <si>
    <t>吐古买提乡、哈拉峻乡</t>
  </si>
  <si>
    <t>对阿图什市上阿图什市8600亩、吐古买提乡3600亩、哈拉峻乡1.25万亩节水灌溉系统进行提升改造。</t>
  </si>
  <si>
    <t>ATS250022</t>
  </si>
  <si>
    <t>阿图什市阿扎克镇翁艾日克村2025年盐碱地改良项目</t>
  </si>
  <si>
    <t>阿扎克镇翁艾日克村</t>
  </si>
  <si>
    <t>对阿扎克镇翁艾日克村对630亩土地进行盐碱地改良，其中：400亩其他草地进行盐碱地改良，配套高效节水设施，用于种植牧草；230亩其他草地用于种植无花果。</t>
  </si>
  <si>
    <t>ATS250095</t>
  </si>
  <si>
    <t>阿图什市无花果三产融合科技创新园10千伏外网线路工程</t>
  </si>
  <si>
    <t>电源由国网阿扎克110千伏变电站10千伏变电站10千伏侧接入，主要建设内容新建回10千伏线路至园区新建开闭所。线路全长12千米，部分跨越处采用钢管杆。全线采用架空和电缆合架设。导线选用JKLGYJ-240/30型，电缆选用ZR-YJV22-8.7/15-3*300型等。</t>
  </si>
  <si>
    <t>无花果三产融合园项目拆分而来</t>
  </si>
  <si>
    <t>ATS250011</t>
  </si>
  <si>
    <t>阿图什市阿湖乡阿其克村苗圃建设项目</t>
  </si>
  <si>
    <t>阿湖乡阿其克村</t>
  </si>
  <si>
    <t>阿其克村现有127亩土地建设大果沙枣育苗基地，土地平整以及其他配套附属设施。</t>
  </si>
  <si>
    <t>阿湖乡人民政府</t>
  </si>
  <si>
    <t>岳强</t>
  </si>
  <si>
    <t>通过项目实施，完善打过沙枣种植基础，优化产业结构，提高打过沙枣的经济效益和竞争力，同时促进三产融合，实现农民增收、农村繁荣。</t>
  </si>
  <si>
    <t>古丽带动农户参与大果沙枣育苗种植，提供优质种苗，技术指导和市场信息，每年增加村集体收入不少于3万元，带动就业不少于3人。</t>
  </si>
  <si>
    <t>ATS250023</t>
  </si>
  <si>
    <t>阿图什市阿湖乡大果沙枣改良项目</t>
  </si>
  <si>
    <t>阿湖乡</t>
  </si>
  <si>
    <t>大果沙枣嫁接300亩，包含砧木培育、优良大果沙枣品种接穗、嫁接后养护等。同时对50人进行大果沙枣管理培训、品种接穗、嫁接后养护等</t>
  </si>
  <si>
    <t>通过项目实施，完善沙枣嫁接，优化产业结构，提高林果业的经济效益和竞争力，同时促进三产融合，实现农业增效、农民增收、农村繁荣。数量指标：完成嫁接数量》300亩，培训人数50人。</t>
  </si>
  <si>
    <t>有护林员负责后期管护运营，鼓励农户参与沙枣种植，提供优质种苗、技术指导和市场信息。</t>
  </si>
  <si>
    <t>ATS250024</t>
  </si>
  <si>
    <t>阿图什市格达良乡大果沙枣改良项目</t>
  </si>
  <si>
    <t>配套基础设施项目</t>
  </si>
  <si>
    <t>为壮大村集体经济，进行大果沙枣嫁接200亩，包含砧木培育、优良大果沙枣品种接穗、嫁接后养护等。同时对50人进行大果沙枣管理培训、品种接穗、嫁接后养护等</t>
  </si>
  <si>
    <t>格达良乡人民政府</t>
  </si>
  <si>
    <t>刘启贤</t>
  </si>
  <si>
    <t>通过项目实施，完善沙枣嫁接，优化产业结构，提高林果业的经济效益和竞争力，同时促进三产融合，实现农业增效、农民增收、农村繁荣。数量指标：完成嫁接数量》200亩，培训人数50人。</t>
  </si>
  <si>
    <t>ATS250025</t>
  </si>
  <si>
    <t>阿图什市哈拉峻乡大果沙枣改良项目</t>
  </si>
  <si>
    <t>哈拉峻乡</t>
  </si>
  <si>
    <t>为壮大村集体经济，进行新增补种大果沙枣400亩、嫁接200亩，包含砧木培育、优良大果沙枣品种接穗、嫁接后养护等。同时对60人进行大果沙枣管理培训、品种接穗、嫁接后养护等</t>
  </si>
  <si>
    <t>通过项目实施，完善沙枣嫁接，优化产业结构，提高林果业的经济效益和竞争力，同时促进三产融合，实现农业增效、农民增收、农村繁荣。数量指标：完成嫁接数量》100亩，</t>
  </si>
  <si>
    <t>ATS250026</t>
  </si>
  <si>
    <r>
      <rPr>
        <sz val="15"/>
        <rFont val="宋体"/>
        <charset val="134"/>
      </rPr>
      <t>阿图什市</t>
    </r>
    <r>
      <rPr>
        <sz val="16"/>
        <color rgb="FF000000"/>
        <rFont val="宋体"/>
        <charset val="134"/>
      </rPr>
      <t>2025年有害生物统防统治社会化服务项目</t>
    </r>
  </si>
  <si>
    <t>阿扎克镇、松他克镇</t>
  </si>
  <si>
    <t>计划对阿扎克镇、松他克镇60718.43亩经济林和生态林第一次石硫合剂喷洒服务，每亩服务费11元，计划投资66.8万元。</t>
  </si>
  <si>
    <t>1.通过项目实施提高全市林果产业产量和产值，提高果农收入2.给老百姓提供就业渠道。</t>
  </si>
  <si>
    <t>推动林果业高质量发展，辐射周边经济增长。</t>
  </si>
  <si>
    <t>ATS250031</t>
  </si>
  <si>
    <t>阿图什市阿湖乡设施农业配套项目</t>
  </si>
  <si>
    <t>建设挡风架总长1852.075米。</t>
  </si>
  <si>
    <t>对阿图什市阿湖乡农业设施大棚增加防风设施，以减少风阻和风压对大棚的影响。</t>
  </si>
  <si>
    <t>对阿图什市阿湖乡农业设施大棚增加防风设施，以减少风阻和风压对大棚的影响，以更好的发展农业。</t>
  </si>
  <si>
    <t>ATS250028</t>
  </si>
  <si>
    <t>阿图什市盐碱地综合利用实验示范项目</t>
  </si>
  <si>
    <t>松他克镇克青孜村</t>
  </si>
  <si>
    <t>1)土地平整工程:土地平整1500亩,划分为10个条田,单个条田130--150亩,平整土方量12.33万方;2)灌溉与排水工程:新建农排10条，总长7679m;斗排清淤1条，总长1500m,配套渠系建筑物4座，其中农桥4座;新建滴灌首部系统3套(含蓄水桶、泵房、过滤器等)，铺设干管15条，总长度为6138m,铺设分干管30条,总长度2841m,阀门井6座,出水桩 90处;3)田间道路工程:新建田间道1条，总长1500m，路面宽3米，30cm 砂砾石路面+30cm素土路基土质路面;4)农田输配电工程:新建0.38KV低压输电线路300m。</t>
  </si>
  <si>
    <t>项目实施后，有效改善畜牧业基础设施条件，可加快推进牲畜品种改良步伐，提高动物疫病防控、疾病诊疗、实用畜牧业新技术推广能力，提升畜牧业生产和服务能力，为已脱贫贫困户，持续发展畜牧业继续增加收入，巩固脱贫成效奠定基础。</t>
  </si>
  <si>
    <t>发展养殖业、带动群众增收。</t>
  </si>
  <si>
    <t>养殖业基地</t>
  </si>
  <si>
    <t>ATS250027</t>
  </si>
  <si>
    <t>阿图什市阿湖乡发展骆驼产业项目</t>
  </si>
  <si>
    <t>阿湖乡阿其克村，兰干村，尤喀克买里村，多斯鲁克村，托万买里村，光明村，阿热买里村，前进村，托格拉克村</t>
  </si>
  <si>
    <t>为壮大村集体经济，购买360峰骆驼。其中：孕驼180峰（年龄6-10岁，体重420kg以上）、奶驼180峰（年龄6-10岁，体重420kg以上且带幼驼）；托格拉克村二小队建一套骆驼圈，占地总面积1200平方米，包含库房，饲料坑及套附属配套设施。</t>
  </si>
  <si>
    <t>通过项目实施扩大骆驼养殖规模，增加村集体收入，巩固脱贫攻坚成效，推进乡村产业振兴。数量指标：采购骆驼数量≥360峰，效益指标：受益脱贫人口数≥2000，受益脱贫户户数≥500</t>
  </si>
  <si>
    <t>由托格拉克村委会成立畜牧公司控股，引入专业技术人员加入运营，增加村集体收入，每年增加收入不少于40万元，带动群众增收。</t>
  </si>
  <si>
    <t>计划库</t>
  </si>
  <si>
    <t>ATS250029</t>
  </si>
  <si>
    <t>阿图什市上阿图什镇、哈拉峻乡发展骆驼产业项目</t>
  </si>
  <si>
    <t>哈拉峻乡皮羌村、上阿图什镇兰干村、托卡其拉村、喀尔果勒村</t>
  </si>
  <si>
    <t>哈拉峻乡采购200峰奶驼（年龄6-10岁，体重420kg以上且带幼驼），发展壮大骆驼养殖产业，进一步推进驼奶发展；上阿图什镇计划采购200峰骆驼，其中：190峰孕驼（年龄6-10岁，体重420kg以上），公驼10峰（年龄6-10岁，体重420kg以上）。其中：喀尔果勒村采购骆驼50头；兰干村采购骆驼100头；托卡其拉村采购50头骆驼。</t>
  </si>
  <si>
    <t>通过养殖大户合作进行受益分配，并且与喀什、柯坪驼奶粉制品厂合作，出售销售驼奶。</t>
  </si>
  <si>
    <t>预计按照一峰骆驼产奶2公斤，预计200峰骆驼一天产奶400公斤，按照1公斤驼奶利润为10元，预计每年增加村集体经济收入15万元，带动就业10人；上阿图什镇骆驼通过养殖，由村委会进行养殖，针对生产的驼绒、驼奶对外进行销售以及其他用途等，预计年收入30万，收益用于壮大村集体经济。</t>
  </si>
  <si>
    <t>ATS250030</t>
  </si>
  <si>
    <t>基层动物防疫体系建设-药浴池建设项目</t>
  </si>
  <si>
    <t>阿图什市哈拉峻乡琼哈拉峻村、欧吐拉哈拉峻村、阿亚克苏洪村、克孜勒陶村、古尔库热村、昂额孜村、西里比里村、坎阿热力村；吐古买提乡结然布拉克村、玛依丹村依尔哈夏提牧点，老虎口牧点、吐古买提村吐西部拉克牧点、库鲁木都克村，恰特牧点、苏洪村扩尔洪塔西牧点、科克塔木村克普恰克牧点</t>
  </si>
  <si>
    <t>哈拉峻乡、吐古买提乡新建标准化药浴池21座。</t>
  </si>
  <si>
    <t>ATS250032</t>
  </si>
  <si>
    <t>阿图什市吐古买提乡屠宰点建设提升改造项目</t>
  </si>
  <si>
    <t>吐古买提乡吐古买提村</t>
  </si>
  <si>
    <t>计划对吐古买提乡屠宰点进行提升改造，包含无害化处理池1个，包括消毒材料和相关设施设备，并升级改造相关基础设施。</t>
  </si>
  <si>
    <t>吐古买提乡人民政府</t>
  </si>
  <si>
    <t>韩科</t>
  </si>
  <si>
    <t>对屠宰点污水进行处理达到排放标准，保护生态环境。</t>
  </si>
  <si>
    <t>通过对屠宰点进行提升改造，对屠宰点污水进行处理，有效改善生态环境，达到污水排放标准。</t>
  </si>
  <si>
    <t>ATS250033</t>
  </si>
  <si>
    <t>阿图什市哈拉峻乡屠宰点提升改造建设项目</t>
  </si>
  <si>
    <t>哈拉峻乡琼哈拉峻村、昂额孜村</t>
  </si>
  <si>
    <t>建设内容：对现有屠宰点进行提升改造，内部分隔为屠宰车间、排酸车间、分割包装车间等；并配套相关附属设施建设，使其达到屠宰场的功能。</t>
  </si>
  <si>
    <t>完善配套设施建设，改善屠宰点建设环境，受益脱贫户数：≥696户，受益脱贫人数：1000人。</t>
  </si>
  <si>
    <t>受益脱贫户数：≥696户，受益脱贫人数：1000人。</t>
  </si>
  <si>
    <t>ATS250036</t>
  </si>
  <si>
    <t>阿图什市阿湖乡山羊采购项目</t>
  </si>
  <si>
    <t>为壮大村集体经济，采购4500只山羊。</t>
  </si>
  <si>
    <t>通过项目实施扩大山羊养殖规模，增加村集体收入，巩固脱贫攻坚成效，推进乡村产业振兴。数量指标：采购山羊数量≥4500只，效益指标：受益脱贫人口数≥1600，受益脱贫户户数≥400</t>
  </si>
  <si>
    <t>由托格拉克村委会成立畜牧公司控股，引入专业技术人员加入运营，增加村集体收入，每年增加收入不少于25万元，带动群众增收。项目实施后带动就业不少于5人。</t>
  </si>
  <si>
    <t>ATS250097</t>
  </si>
  <si>
    <t>阿图什市吐古买提乡库鲁木都克村养殖小区水电配套服务提升改造项目</t>
  </si>
  <si>
    <t>吐古买提乡库鲁木都克村</t>
  </si>
  <si>
    <t>对库鲁木都克200户羊圈通水2200米自来水管道（75PE管道）,每户检查井1个（深1.5米），配备250V变压器1个，及相关配套设施，预计总投资150万元。</t>
  </si>
  <si>
    <t>通过项目实施，有效盘活闲置场地，开展规模化养殖，为辖区群众提供便利，持续促进农民增收。</t>
  </si>
  <si>
    <t>通过项目实施，有效盘活闲置场地，开展规模化养殖，为辖区群众提供便利，持续促进农民增收。受益农户200户478人。</t>
  </si>
  <si>
    <t>ATS250014</t>
  </si>
  <si>
    <t>阿图什市良繁中心设施提升项目</t>
  </si>
  <si>
    <t>对现有堆粪场设施进行提升，建设堆粪棚、地面硬化等。</t>
  </si>
  <si>
    <t>休闲农业与乡村旅游</t>
  </si>
  <si>
    <t>加工流通项目</t>
  </si>
  <si>
    <t>农产品仓储保鲜冷链基础设施建设</t>
  </si>
  <si>
    <t>ATS250040</t>
  </si>
  <si>
    <t>阿图什市松他克镇配套服务厂区建设项目</t>
  </si>
  <si>
    <t>松他克镇温吐萨克村</t>
  </si>
  <si>
    <t>为进一步提升松他克镇城郊镇优势，依托现有仓储物流园新建库房6座4207平方米，其中1260平方米库房一座，618平方米库房一座，445平方米库房一座，353平方米库房一座，1080平方米库房一座，451平方米库房一座，门式钢架结构，新建地下消防泵房及消防水池1座，及园区相关配套附属设施（园区道路直接连接环城西路南湖公园路段）。</t>
  </si>
  <si>
    <t>松他克镇人民政府</t>
  </si>
  <si>
    <t>摆小强</t>
  </si>
  <si>
    <t>商科工局</t>
  </si>
  <si>
    <t>买买提托乎提</t>
  </si>
  <si>
    <t>通过项目实施可解决建设用地闲置浪费，利用我村城郊村的优势提升城郊物流效率，更好地服务城郊经济发展；优化城郊物资存储与调配，保障供应及时性；促进我村村产业融合与发展，助力乡村振兴。加强我村村与城市间的物流衔接；6座库房实现50户就业，</t>
  </si>
  <si>
    <t>促进我村经济发展，增加村集体收入30万元。带动周边产业发展，创造更多就业机会。壮大村集体经济收入，按照我村收益分配方案进行分配，使用实现收入稳定和村集体经济收入双赢。</t>
  </si>
  <si>
    <t>ATS250098</t>
  </si>
  <si>
    <t>阿图什市上阿图什镇塔什普什喀村壮大村集体经济项目</t>
  </si>
  <si>
    <t>上阿图什镇塔什普什喀村</t>
  </si>
  <si>
    <t>建设1000-1500平方米仓库主体，以及其他配套附属设施。</t>
  </si>
  <si>
    <t>朱浩</t>
  </si>
  <si>
    <t>通过项目实施，促进经济增收，带动就业，确保项目既能带动村民福祉，又能实现可持续运营</t>
  </si>
  <si>
    <t>通过项目实施，壮大村集体经济的收入，项目建成后，通过租赁的方式进行出租，每年向村委会缴纳租金20万元左右。</t>
  </si>
  <si>
    <t>ATS250042</t>
  </si>
  <si>
    <t>上阿图什镇铁提尔村伊口岸壮大村集体经济监管库及配套设施建设</t>
  </si>
  <si>
    <t>上阿图什镇铁提尔村</t>
  </si>
  <si>
    <t>计划新建监管库及配套设施，总用地面积17616.77㎡。其中：监管库2座，占地6637㎡，配备消防水泵房及水池，占地200㎡，以及机动车停车位、其他附属配套设施，预计资金2394.4万元，其中企业投资394.4万元。</t>
  </si>
  <si>
    <t>通过项目实施，带动当地居民就近就地就业，壮大村集体经济。</t>
  </si>
  <si>
    <t>铁提尔村伊尔克什坦口岸经济开发区监管库及配套设施预计建成后，由口岸园区管委会管理扶持，预计年收益在80万左右，用于壮大村集体经济，预计带动25人就业。</t>
  </si>
  <si>
    <t>企业投资394.4万元</t>
  </si>
  <si>
    <t>产地初加工和精深加工</t>
  </si>
  <si>
    <t>ATS250045</t>
  </si>
  <si>
    <t>阿图什市哈拉峻乡工业滤布建设项目</t>
  </si>
  <si>
    <t>哈拉峻乡皮羌村</t>
  </si>
  <si>
    <t>围绕矿山消耗品打造小商品经济，生产工业滤布；采购铺布机1台，裁切机1台，电动剪刀1台，自动缝纫机4台及其配套电力附属设施。</t>
  </si>
  <si>
    <t>通过项目建设提高哈拉峻乡矿山小商品经济发展，增加农民收入，滤布机≥2台，裁切机≥2台，效益指标：受益脱贫人口数≥400人，受益脱贫户户数≥330户。</t>
  </si>
  <si>
    <t>村委会一年生产15000个滤布。按照一个2元收益，带动就业4个，发放工资2000元一个人。</t>
  </si>
  <si>
    <t>与环球矿业合作。</t>
  </si>
  <si>
    <t>ATS250099</t>
  </si>
  <si>
    <t>阿图什市阿湖乡光明村设备采购项目</t>
  </si>
  <si>
    <t>阿湖乡光明村</t>
  </si>
  <si>
    <t>采购缝纫机30台、打包机1台、空压机1台、裁布机1台及附属配套设施。</t>
  </si>
  <si>
    <t>先进的设备能提升生产速度与质量，降低单位产品的生产时间和成本，增加产量与销售额。</t>
  </si>
  <si>
    <t>创造更多的就业机会，带动就业30人，每年增加村集体收入不少于3万元。</t>
  </si>
  <si>
    <t>ATS250106</t>
  </si>
  <si>
    <t>阿图什市阿湖乡吨包袋设备采购项目</t>
  </si>
  <si>
    <t>采购缝纫机50台、空压机1台，打包机2台，吊带切割机1台，叉车一辆，三轮车2辆，及附属配套设施。</t>
  </si>
  <si>
    <t>创造更多的就业机会，带动就业20人，每年增加村集体收入不少于3万元。</t>
  </si>
  <si>
    <t>ATS250107</t>
  </si>
  <si>
    <t>阿图什市阿扎克镇产业发展设备采购项目</t>
  </si>
  <si>
    <t>阿扎克镇</t>
  </si>
  <si>
    <t>采购干果自动上料包装机打码机、干果自动上料立式包装机配四头称配打码机配上料提升机、大包八面封包装机、质量重量检测踢出机各一套。</t>
  </si>
  <si>
    <t>创造更多的就业机会，村办企业与企业合作运营。</t>
  </si>
  <si>
    <t>ATS250044</t>
  </si>
  <si>
    <t>阿图什市哈拉峻乡铁艺围栏扩大建设项目</t>
  </si>
  <si>
    <t>哈拉峻乡琼哈拉峻村</t>
  </si>
  <si>
    <t>采购铁丝网机器2台，完善厂房电力配套设施，安装500kW变压器及购买原材料。</t>
  </si>
  <si>
    <t>通过项目建设提高哈拉峻乡小商品经济发展，依托本地项目建设发展铁艺围栏厂，增加农民收入，促进乡振兴战略的实施。铁丝网机器≥2台。</t>
  </si>
  <si>
    <t>采购铁丝1公斤6元，预计1公斤收益为2元，一年增加村集体收入10万，带动就业3人。</t>
  </si>
  <si>
    <t>ATS250021</t>
  </si>
  <si>
    <t>2025年阿图什市格达良乡库尔干村地膜回收中心站及配套设施项目</t>
  </si>
  <si>
    <t>格达良乡库尔干村</t>
  </si>
  <si>
    <t>阿图什市格达良乡库尔干村30亩地建设地膜回收中心站1个以及其他配套设施。</t>
  </si>
  <si>
    <t>通过项目实施，回收利用废旧农膜可以改善耕地质量和土壤的透气性、透水性、增强土壤保水保肥能力和盐碱缓冲能力，为作物生长制造良好的土壤环境。</t>
  </si>
  <si>
    <t>ATS250041</t>
  </si>
  <si>
    <t>阿图什市2025年壮大村集体经济项目</t>
  </si>
  <si>
    <t>格达良乡库都克村、格达良乡库尔干村、阿扎克镇布亚买提村</t>
  </si>
  <si>
    <t>阿扎克镇布亚买提村的豆腐厂建设内容为:1号丙类厂房(豆腐厂)285.36 m;2 号辅助用房(吊装房)103.62m。合计总建筑面积为388.98m。库都克村的花灯厂建设内容为:1号丙类厂房(花灯厂)1000.00m2;2号彩钢棚840.00 m;3号辅助用房(吊装房)160.00m。合计总建筑面积为2000.00m。库尔干村的沙枣分拣加工厂建设内容为:1号戊类厂房(沙枣分拣加工)300.00 m;2号冷库(储量5吨)100.00m。合计总建筑面积400.00m。</t>
  </si>
  <si>
    <t>本级财政</t>
  </si>
  <si>
    <t>项目建成后进行加工售卖灯笼、加工售卖沙枣，壮大村集体经济收入。同时开辟就业岗位促进群众就业，增加群众经济收益。</t>
  </si>
  <si>
    <t>1000㎡厂房建成后由村委会自营由村办企业克州旺达农牧开发有限责任公司进行加工售卖灯笼，本项目预计开辟10个岗位促进群众就业，增加群众经济收益；300㎡厂房建成后进行加工售卖沙枣壮大村集体经济收入，沙枣加工厂房将厂房出租给个人巴热提江·肉孜加工售卖沙枣租金为每年五万，同时促进群众就业，增加群众经济收益；布亚买提村将把厂房租给阿图什市丰城食品有限公司，助推全村群众实现收入稳定增长和村集体经济收入双赢，布亚买提村壮大村集体经济收取租金8万元，分红30户40人2000元，共分红8万元，能带动就业人数5人。</t>
  </si>
  <si>
    <t>ATS250050</t>
  </si>
  <si>
    <t>阿图什市哈拉峻乡有机肥加工厂建设项目</t>
  </si>
  <si>
    <t>建设有机肥加工厂一座，建设面积500㎡，包括生产车间、仓库、发酵车间等配套设施，预计年产量一万吨</t>
  </si>
  <si>
    <t>通过与克州三合牧业合作，企业运营，收益按照企业6成，村委会4成分配。效益指标：受益脱贫人口数≥500人，受益脱贫户户数≥1000户。</t>
  </si>
  <si>
    <t>政府投资建设厂房，企业购买设备，预计一年有机肥产量一万吨，预计增加村集体经济收入12万元，预计带动就地就近就业20人。</t>
  </si>
  <si>
    <t>克州三合牧业合作运营</t>
  </si>
  <si>
    <t>品牌打造和展销平台</t>
  </si>
  <si>
    <t>ATS250020</t>
  </si>
  <si>
    <t>阿图什市特色产业品牌打造项目</t>
  </si>
  <si>
    <t>围绕阿图什市无花果、木纳格葡萄等特色产业进行品牌打造、宣传。</t>
  </si>
  <si>
    <t>供销社</t>
  </si>
  <si>
    <t>蒋开朗</t>
  </si>
  <si>
    <t>围绕阿图什市无花果、木纳格葡萄等特色产业进行品牌打造，助力本土特色产业发展。</t>
  </si>
  <si>
    <t>小型农田水利设施建设(排碱渠、节水灌溉、防渗渠建设、其它乡村振兴有关的农田水利建设)</t>
  </si>
  <si>
    <t>ATS250051</t>
  </si>
  <si>
    <t>阿图什市格达良乡提坚村、库也克村维修排碱渠建设项目</t>
  </si>
  <si>
    <t>格达良乡提坚村、库也克村、乔克其村、曲许尔盖村</t>
  </si>
  <si>
    <t>提坚村3、4、5小队30公里、库也克村1、11、12小队6公里、乔克其村2公里、曲许尔盖村80公里共计118公里排碱渠进行清淤维修</t>
  </si>
  <si>
    <t>维修排碱渠长度118公里，有效提高田间灌溉水利用系数，增加农作物产量和农民收入，改善农民生产生活条件，增强项目区经济实力。</t>
  </si>
  <si>
    <t>通过项目建设改善土地提高农作物产量、增加农民收入，促进乡振兴战略的实施。</t>
  </si>
  <si>
    <t>ATS250052</t>
  </si>
  <si>
    <t>阿图什市格达良乡提坚村、库尔干村新建防渗渠建设项目</t>
  </si>
  <si>
    <t>格达良乡提坚村、库尔干村</t>
  </si>
  <si>
    <t>提坚村1、6小队1米宽新建U形防渗渠15公里，库尔干村3-10小队原土地平整内引水土渠改建为1米宽U形防渗渠21公里共计36公里。</t>
  </si>
  <si>
    <t>新建防渗渠长度36公里，有效减少灌溉水在渠内流动过程中流失浪费，且减少泥沙含量，,提高水资源利用率,农作物适时适量的灌溉,推进农业现代化进步，改善农业生产基础条件，加快乡村振兴步伐。</t>
  </si>
  <si>
    <t>通过项目建设提高水资源利用率,更高程度的保证农作物适时适量的灌溉提高农作物产量、增加农民收入，促进乡振兴战略的实施</t>
  </si>
  <si>
    <t>ATS250053</t>
  </si>
  <si>
    <t>阿图什市格达良乡节水灌溉及配套建设项目</t>
  </si>
  <si>
    <t>格达良乡曲许尔盖村、提坚村</t>
  </si>
  <si>
    <t>项目区实施高效节水面积0.6万亩，新建引水渠、管理房、沉砂池、滴灌管网、输电线路及附属配套设备。</t>
  </si>
  <si>
    <t>新建混凝土沉砂池数量5座，滴灌首部系统数量5套。该项目对项目区基础设施的改造，大力发展高效节水,提高水资源利用率,更高程度的保证农作物适时适量的灌溉,推进农业现代化进步，改善农业生产基础条件，加快乡村振兴步伐。</t>
  </si>
  <si>
    <t>通过项目建设提高水资源利用率,更高程度的保证农作物适时适量的灌溉提高农作物产量、增加农民收入，促进乡振兴战略的实施。</t>
  </si>
  <si>
    <t>ATS250090</t>
  </si>
  <si>
    <t>阿图什市阿湖乡水泵房建设项目</t>
  </si>
  <si>
    <t>阿湖乡光明村，阿热买里村，阿其克村，尤喀克买里村，前进村，兰干村</t>
  </si>
  <si>
    <t>1.光明村建设2座水泵房，位于光明村5小队500亩地。2.阿热买里村建设2座水泵房，位于3小队460亩地。5,6,10小队800亩地。3.阿其克村建设1座水泵房，位于阿其克村4、5小队，500亩地。4.前进村建设2座水泵房，位于4小队余450亩地。2小队余307亩地，5小队余100亩地。5..兰干村建设2座水泵房，位于1小队260亩地。2小队余50亩地，3队100亩地。6.尤喀克买里村建设2座水泵房，位于1小队300亩地。3小队300亩地，各村共建设11座水泵房将配备先进的供水设备和技术，包括水泵、水箱、管道等。</t>
  </si>
  <si>
    <t>通过项目实施，，更方便地抽取水源，保障农田及时、精准灌溉，尤其在旱季能快速为农作物补水，确保其正常生长。农作物产量和质量提升，能直接增加农民种植收益实现农业增效、农民增收、农村繁荣。</t>
  </si>
  <si>
    <t>阿湖乡6各村完成新建11座水泵房，配备供水设备和技术，包括水泵、水箱、管道等。</t>
  </si>
  <si>
    <t>ATS250054</t>
  </si>
  <si>
    <t>阿图什市松他克镇克青孜村排碱渠维修项目</t>
  </si>
  <si>
    <t>对克青孜村12公里排碱渠进行清理维修，保护耕地6442.97亩。</t>
  </si>
  <si>
    <t>维修12公里排碱渠，保护6442.97亩耕地，及其它配套设施。</t>
  </si>
  <si>
    <t>通过维修排碱渠，促进耕地用水的保障。提高克青孜村的农业生产能力，对保障本村至隔壁村的粮食安全具有积极意义。稳定的粮食产量可以减少对外部粮食供应的依赖，确保粮食供应的稳定性。数量指标：排碱渠维修≥12公里，效益指标：受益人口数≥3679人，受益户数≥672户。</t>
  </si>
  <si>
    <t>ATS250057</t>
  </si>
  <si>
    <t>阿图什市阿湖乡多斯鲁克村、兰干村2025年中央财政以工代赈防渗渠建设项目</t>
  </si>
  <si>
    <t>阿湖乡多斯鲁克村、兰干村</t>
  </si>
  <si>
    <t>新建防渗渠4条，总长度2.93km及渠系附属建筑物，设计流量0.3-0.5m³/s。</t>
  </si>
  <si>
    <t>水利局</t>
  </si>
  <si>
    <t>吾斯曼江·阿吉</t>
  </si>
  <si>
    <t>新建防渗渠4条，总长度2.93km。有效提高田间灌溉水利用系数，增加农作物产量和农民收入，改善农民生产生活条件，增强项目区经济实力。</t>
  </si>
  <si>
    <t>以工代赈资金</t>
  </si>
  <si>
    <t>ATS250091</t>
  </si>
  <si>
    <t>阿图什市哈拉峻乡西里比里村防渗渠建设以工代赈项目</t>
  </si>
  <si>
    <t>哈拉峻乡西里比里村</t>
  </si>
  <si>
    <t>新建防渗渠3公里，设计流量0.8立方米/时。</t>
  </si>
  <si>
    <t>道路硬化3公里。通过实施项目促进经济发展，使村民出行更加安全、便捷，改善民生。</t>
  </si>
  <si>
    <t>创造良好的交通条件，提高生活质量，出行更加便利，受益户人数2000人。</t>
  </si>
  <si>
    <t>ATS250108</t>
  </si>
  <si>
    <t>阿图什市2025年防渗渠水毁修复项目</t>
  </si>
  <si>
    <t>阿图什市6个乡（镇）</t>
  </si>
  <si>
    <t>2025.3-2025.12</t>
  </si>
  <si>
    <t>本次项目建设内容共涉及阿图什市6个乡（镇），具体内容如下：1.阿腊萨依河左岸上阿图什镇塔什普什喀村段水毁修复工程，已严重冲毁600m。2.布谷孜河北支流阿湖水库下游段1个点已严重冲毁50m。3.阿图什市阿扎克镇上下伊西塔其村防渗渠修复12处650m。4.吐古买提乡库鲁木都克河渠首、哈拉峻乡古尔库热河渠首低栏栅（2处40m）、启闭机（5吨式6台）、闸门（6栅1.5×1.2m）等设备已严重损毁。5.阿图什市阿扎克镇马扎塔格干渠、布谷孜干渠、格大良乡北干渠35处严重冲毁，总长度350m。</t>
  </si>
  <si>
    <t>有效提高田间灌溉水利用系数，增加农作物产量和农民收入，改善农民生产生活条件，增强项目区经济实力。</t>
  </si>
  <si>
    <t>ATS250058</t>
  </si>
  <si>
    <t>阿图什市松他克镇托库勒村斗渠防渗渠建设以工代赈项目</t>
  </si>
  <si>
    <t>松他克镇托库勒村</t>
  </si>
  <si>
    <t>根据《灌溉与排水工程设计规范》(GB50288一2018)和《渠道防渗工程技术规范》(GBT50600-2010)有关规定，本次防渗渠道工程规模为V等小(2)型。工程建筑物设计级别为:主要建筑物为5级，次要建筑物为5级。建设内容:防渗斗渠长度1.0km，渠道设计流量0.25m3/s，渠系配套分水闸、进水闸、农桥、农户小桥、交通桥等渠上建筑物 52 座。</t>
  </si>
  <si>
    <t>托库勒村改建防渗斗渠1.0km。有效提高田间灌溉水利用系数，增加农作物产量和农民收入，改善农民生产生活条件，增强项目区经济实力。</t>
  </si>
  <si>
    <t>产业服务支撑项目</t>
  </si>
  <si>
    <t>智慧（数字）农业</t>
  </si>
  <si>
    <t>ATS250100</t>
  </si>
  <si>
    <t>阿图什市农业防灾减灾体系建设项目</t>
  </si>
  <si>
    <t>上阿图什镇、阿扎克镇、松他克镇、格达良乡、阿湖乡、吐古买提乡</t>
  </si>
  <si>
    <t>建设农业自然灾害监测体系，采集土壤温度、土壤湿度、作物生长及病虫害发生发展环境要素变化趋势等实时监测信息。2.建立农作物全生育期农田管理指标。3.开展分作物、分区域、分时段的精细化农业预报预警服务，降低自然灾害给农作物生长造成的损失。4.面向种植大户、农技人员开展“直通式”服务，根据监测信息，指导开展农事活动，有针对性采取趋利避害措施，防范农业自然灾害。</t>
  </si>
  <si>
    <t>阿图什市人民政府办公室（人影办）</t>
  </si>
  <si>
    <t>吐孙江</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</si>
  <si>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</si>
  <si>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</si>
  <si>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ATS250101</t>
  </si>
  <si>
    <t>阿图什市农业灌溉与牧草产量提升增水保障项目</t>
  </si>
  <si>
    <t>哈拉峻乡山区建设3处增水点，布设6套催化增雨（雪）设施装备，具体为6套碘化银增雨（雪）智能烟炉。</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</si>
  <si>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</si>
  <si>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</si>
  <si>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金融保险配套项目</t>
  </si>
  <si>
    <t>小额贷款贴息</t>
  </si>
  <si>
    <t>ATS250063</t>
  </si>
  <si>
    <t>阿图什市2025年小额贷款贴息</t>
  </si>
  <si>
    <t>阿图什市六乡一镇</t>
  </si>
  <si>
    <t>2025.1-2025.12</t>
  </si>
  <si>
    <t>根据脱贫人口小额贷款每季度正常到期还款金额及目前结余贷款金额，预测2025年全年贴息资金为1150万元，其中第一季度贴息资金270万元；第二季度贴息资金为300万元：第三季度贴息资金为320万元；第四季度贴息资金为260万元，共计1150万元。</t>
  </si>
  <si>
    <t>目标1：完成全年5454户贴息任务。目标2：通过实施小额信贷贴息项目，加大农民产业发展力度，助推巩固拓展脱贫攻坚成果同乡村振兴有效衔接。</t>
  </si>
  <si>
    <t>充分发挥脱贫人口小额信贷在巩固拓展脱贫攻坚成果同乡村振兴有效衔接的重要作用，通过贴息资金扩大农民生产规模，加快推进产业高质量发展</t>
  </si>
  <si>
    <t>就业项目</t>
  </si>
  <si>
    <t>公益性岗位</t>
  </si>
  <si>
    <t>ATS250064</t>
  </si>
  <si>
    <t>四乡三镇护路员</t>
  </si>
  <si>
    <t>松他克镇2025年护路员130人，合计156万元.阿扎克镇2025年护路员208人，合计249.6万元.阿湖乡2025年护路员158人,合计189.6万元。上阿图什镇2025年护路员176人，合计211.2万元。格达良乡2025年护路员106人，合计127.2万元。哈拉峻乡2025年护路员108人，合计129.6万元。吐古买提乡2025年护路员114人，合计136.8万元。</t>
  </si>
  <si>
    <t>完成1000名护路员公益性岗位聘用任务，做好农村道路日常管护工作，带动脱贫户致富增收。</t>
  </si>
  <si>
    <t>通过实施护路员项目，带动群众发展就业，激发群众内生动力，确保致富增收。通过实施护路员项目，受益户数1000户，受益人数1000人。</t>
  </si>
  <si>
    <t>乡村建设行动</t>
  </si>
  <si>
    <t>农村基础设施（含产业基础设施配套）</t>
  </si>
  <si>
    <t>农村道路（县乡之间、乡乡之间、乡村之间及其沿线管理、服务等附属设施；道路安全生命防护工程、危旧桥梁改造；乡级客货运输站场、招呼站；村内道路、通户路等）</t>
  </si>
  <si>
    <t>ATS250065</t>
  </si>
  <si>
    <t>阿图什市哈拉峻乡道路硬化以工代赈示范项目</t>
  </si>
  <si>
    <t>农村基础设施</t>
  </si>
  <si>
    <t>本工程采用四级公路标准，农村道路硬化24.7公里，建设内容包括路基、路面、桥涵及安全附属设施。</t>
  </si>
  <si>
    <t>农村道路硬化24.7公里，改善农村道路运输与村民出行。完成硬化农村道路24.7公里，受益乡镇1个（哈拉峻乡）受益村4个，包括呕吐哈拉峻村、谢依提村、克孜勒陶村、古尔库热村。受益人群8961人。</t>
  </si>
  <si>
    <t>带动农产品与民族特色产业的发展。这些交通服务业的发展将为区域经济提供更多的就业机会和经济增长点。通过实施本项目，受益户数2133户，受益人数8961人。</t>
  </si>
  <si>
    <t>ATS250066</t>
  </si>
  <si>
    <t>阿图什市阿扎克镇库木萨克村道路硬化工程</t>
  </si>
  <si>
    <t>阿扎克镇库木萨克村</t>
  </si>
  <si>
    <t>改建道路4.0Km,路基宽6.5/4.5m，路面宽6.0/3.5m，采用四级公路标准，建设内容包含路基、路面、桥涵及其附属设施。</t>
  </si>
  <si>
    <t>道路硬化4公里，完善沿线配套设施，受益乡镇1个（阿扎克镇）受益村1个（库木萨克村）。</t>
  </si>
  <si>
    <t>通过基础设施建设，完善农村基础设施配套，带动群众发展。通过实施本项目，受益户数406户，受益人数600人。</t>
  </si>
  <si>
    <t>ATS250109</t>
  </si>
  <si>
    <t>X376线公路提升改造项目</t>
  </si>
  <si>
    <t>吐古买提乡科克塔木村</t>
  </si>
  <si>
    <t>项目共计1条线，全长23.2Km。采用三级公路标准，设计速度为 40Km/h，路基宽度7.5m，路面宽度6.5m，桥涵设计荷载：公路-Ⅱ级。其中包含路基、路面、防护、安全设施。</t>
  </si>
  <si>
    <t>道路硬化23.2公里。通过实施项目促进经济发展，使村民出行更加安全、便捷，改善民生。</t>
  </si>
  <si>
    <t>ATS250067</t>
  </si>
  <si>
    <t>阿图什市阿扎克镇道路提升改造项目</t>
  </si>
  <si>
    <t>阿扎克村、布亚买提村</t>
  </si>
  <si>
    <t>对2.5公里道路污水管网、自来水管更换，下水井改造，路面铺设宽6米及相关附属设施。</t>
  </si>
  <si>
    <t>完善城镇道路，方便村民出行，改善投资环境，为更换的发展农村道路提供有效的数据依据，使村民出行更加安全、便捷。数量指标：2.5公里管网，受益脱贫户数：≥581户，受益脱贫人数：1743人。</t>
  </si>
  <si>
    <t>可促进各种资源的优化整合，可提高经济发展水平，并且还能先富带动后富，改造、建设农村道路，有利于扩大招商引资，为该地区居民创造更多的就业机会，受益户：581户，受益人数：1743人。</t>
  </si>
  <si>
    <t>ATS250068</t>
  </si>
  <si>
    <t>阿图什市阿扎克镇库兰其村道路硬化项目</t>
  </si>
  <si>
    <t>阿扎克镇库兰其村</t>
  </si>
  <si>
    <t>库兰其村新建道路3公里。</t>
  </si>
  <si>
    <t>完善城镇道路，方便村民出行，改善投资环境，为更换的发展农村道路提供有效的数据依据，使村民出行更加安全、便捷。数量指标：≥3公里，受益脱贫户数：≥678户，受益脱贫人数：2034人。</t>
  </si>
  <si>
    <t>可促进各种资源的优化整合，可提高经济发展水平，并且还能先富带动后富，改造、建设农村道路，有利于扩大招商引资，为该地区居民创造更多的就业机会，受益户数678户，受益人数2034人。</t>
  </si>
  <si>
    <t>ATS250069</t>
  </si>
  <si>
    <t>阿图什市阿扎克镇铁提尔村2025年道路修复工程以工代赈项目</t>
  </si>
  <si>
    <t>扩建</t>
  </si>
  <si>
    <t>阿扎克镇铁提尔村</t>
  </si>
  <si>
    <t>翻新修建铁提尔村道路3公里（水泥路），两侧安装路沿石。</t>
  </si>
  <si>
    <t>修建铁提尔村道路3公里，使村民出行更加安全、便捷。</t>
  </si>
  <si>
    <t>创造良好的交通条件，提高生活质量，出行更加便利，受益户人数4107人。</t>
  </si>
  <si>
    <t>以工代赈资金250万元、自治区衔接资金100万元</t>
  </si>
  <si>
    <t>ATS250070</t>
  </si>
  <si>
    <t>阿图什市上阿图什镇硬化道路建设以工代赈项目</t>
  </si>
  <si>
    <t>上阿图什镇乌恰村、萨依村</t>
  </si>
  <si>
    <t>新建道路2.83公里。其中：乌恰村1.3公里，萨依村1.53公里，采用四级公路标准，设计时速20km/h。</t>
  </si>
  <si>
    <t>道路硬化2.83公里，其中乌恰村1.3公里，萨依村1.53公里。通过实施项目促进经济发展，使村民出行更加安全、便捷，改善民生。</t>
  </si>
  <si>
    <t>创造良好的交通条件，提高生活质量，出行更加便利，受益户人数2400人。</t>
  </si>
  <si>
    <t>ATS250071</t>
  </si>
  <si>
    <t>阿图什市哈拉峻乡2025年农村道路提升改造以工代赈项目</t>
  </si>
  <si>
    <t>哈拉峻乡6个村</t>
  </si>
  <si>
    <t>农村道路提升改造5公里，两侧拓宽平整5公里及附属配套设施建设。</t>
  </si>
  <si>
    <t>道路硬化5公里。通过实施项目促进经济发展，使村民出行更加安全、便捷，改善民生。</t>
  </si>
  <si>
    <t>ATS250072</t>
  </si>
  <si>
    <t>阿图什市吐古买提乡科克塔木村硬化道路建设以工代赈项目</t>
  </si>
  <si>
    <t>吐古买提乡科克塔木村硬化道路8公里及修建入户道路2公里。</t>
  </si>
  <si>
    <t>道路硬化10公里，其中科克塔木村硬化道路8公里及修建入户道路2公里。通过实施项目促进经济发展，使村民出行更加安全、便捷，改善民生。</t>
  </si>
  <si>
    <t>创造良好的交通条件，提高生活质量，出行更加便利，受益户人数1119人。</t>
  </si>
  <si>
    <t>产业路、资源路、旅游路建设</t>
  </si>
  <si>
    <t>ATS250073</t>
  </si>
  <si>
    <t>塔什普什喀村至阿克买拉村道路工程</t>
  </si>
  <si>
    <t>公路长0.871Km，三级公路标准，路基宽8.5m，路面宽7.0m，两侧各设0.75m土路肩，设计速度40Km/h，沥青混凝土路面。包含路基、路面及排水、交安设施等附属工程。</t>
  </si>
  <si>
    <t>公路长0.871Km，三级公路标准，路基宽8.5m，路面宽7.0m，两侧各设0.75m土路肩，设计速度40Km/h</t>
  </si>
  <si>
    <t>优化交通服务和加强交通安全教育等措施，解决农村居民出行难的问题。通过实施本项目，受益户36954户，受益人数12336人。</t>
  </si>
  <si>
    <t>ATS250074</t>
  </si>
  <si>
    <t>阿图什市阿扎克镇提坚村、布亚买提村、尤库日伊什塔其村道路硬化项目</t>
  </si>
  <si>
    <t>阿扎克镇提坚村、布亚买提村、尤库日伊什塔其村</t>
  </si>
  <si>
    <t>提坚村新建道路3公里及路沿石安装；布亚买提村对2.2公里道路翻新建设；尤库日伊什塔其村对2.8公里道路进行硬化。</t>
  </si>
  <si>
    <t>完善城镇道路，方便村民出行，改善投资环境，为更换的发展农村道路提供有效的数据依据，使村民出行更加安全、便捷。数量指标：≥8公里，受益脱贫户数：≥855户，受益脱贫人数：2565人。</t>
  </si>
  <si>
    <t>可促进各种资源的优化整合，可提高经济发展水平，并且还能先富带动后富，改造、建设农村道路，有利于扩大招商引资，为该地区居民创造更多的就业机会，受益户数855户，受益人数2565人。</t>
  </si>
  <si>
    <t>ATS250075</t>
  </si>
  <si>
    <t>阿图什市阿扎克镇提坚村产业一条街道路提升改造项目</t>
  </si>
  <si>
    <t>阿扎克镇提坚村</t>
  </si>
  <si>
    <t>对提坚村产业一条街道路提升改造，约3公里，并拆除原有电线杆、管网、路灯。</t>
  </si>
  <si>
    <t>完善城镇道路，方便村民出行，改善投资环境，为更换的发展农村道路提供有效的数据依据，使村民出行更加安全、便捷。数量指标：≥3公里，受益脱贫户数：≥575户，受益脱贫人数：1725人。</t>
  </si>
  <si>
    <t>可促进各种资源的优化整合，可提高经济发展水平，并且还能先富带动后富，改造、建设农村道路，有利于扩大招商引资，为该地区居民创造更多的就业机会，受益户数：575户，受益人数1725人。</t>
  </si>
  <si>
    <t>ATS250076</t>
  </si>
  <si>
    <t>哈拉峻至硝尔库勒盐湖至G314公路建设项目（二期）</t>
  </si>
  <si>
    <t>三级公路、75.8公里、设计时速20km/小时，路基宽度：8.0/7.0米，路面宽度：6.0/5.0米。路线包含过水路面、涵洞、桥梁、路基、路面、防护等。</t>
  </si>
  <si>
    <t>三级公路、75.8公里、设计时速20km/小时，路基宽度：8.0/7.0米，路面宽度：6.0/5.0米。改善哈拉峻乡人口日常出行以及交通运输水平。促进农产品产出与运输</t>
  </si>
  <si>
    <t>可以提高区域的交通效率和运输能力，减少农产品和人员的运输成本，促进商品和服务的流通，推动区域经济的发展。通过实施本项目，受益户数2133户，受益人数7548人。</t>
  </si>
  <si>
    <t>ATS250077</t>
  </si>
  <si>
    <t>阿图什市上阿图什镇喀尔果勒村道路修建项目</t>
  </si>
  <si>
    <t>上阿图什镇喀尔果勒村</t>
  </si>
  <si>
    <t>修建四级道路14公里、建设内容路基、路面、涵洞、防护等。</t>
  </si>
  <si>
    <t>修建四级道路14公里、包括路基、路面、涵洞、防护。促进旅游、运输等方面发展</t>
  </si>
  <si>
    <t>可以带动沿线地区的产业发展，吸引投资，增加就业机会等。在公路建设中可使税收增加、土地增值。通过实施本项目，受益户10726户，受益人数46103人。</t>
  </si>
  <si>
    <t>农村供水保障（饮水安全）设施建设</t>
  </si>
  <si>
    <t>ATS250078</t>
  </si>
  <si>
    <t>阿图什市2025年偏远散户供水工程</t>
  </si>
  <si>
    <t>上阿图什镇奥提亚克村；吐古买提乡马依丹村、吐古买提村；哈拉峻乡偏远散户</t>
  </si>
  <si>
    <t>新建主管道10.5km，入户表井20座及管网沿线配套建筑物；新建大口井1座、蓄水池1座、新建输配水管长5.36km，入户表井10座及管网沿线配套建筑物；新建供水管网20km及管网沿线配套建筑物；</t>
  </si>
  <si>
    <t>农村饮水工程实施后，群众的饮水和生活条件得到明显改善。</t>
  </si>
  <si>
    <t>项目建成后，解决偏远散户的饮水问题。</t>
  </si>
  <si>
    <t>ATS250079</t>
  </si>
  <si>
    <t>阿图什市农村供水工程净化设备提升维修养护及牧点供水项目</t>
  </si>
  <si>
    <t>为阿图什市19个乡镇村的农村供水工程水质提升改造，含升级版远程监控的电解食盐法次氯酸钠发生器（50g/h）5套；升级版远程监控的电解食盐法次氯酸钠发生器（100g/h）2套；升级版远程监控的电解食盐法次氯酸钠发生器（200g/h）2套；升级版远程监控的电解食盐法次氯酸钠发生器（500g/h）2套；升级版远程监控的电解食盐法次氯酸钠发生器（500g/h）2套；升级版远程监控的电解食盐法次氯酸钠发生器（50g/h加减量控制器）10套；共计21套。40m³/h净华水设备2套，6m³/h净华水设备2套，4m³/h净化水设备1套，共计5套。</t>
  </si>
  <si>
    <t>农村饮水工程实施后，明显改善阿图什市长期饮用苦咸水的情况，有利于人民群众身心健康。</t>
  </si>
  <si>
    <t>项目建成后，可以改善群众的饮水水质情况。</t>
  </si>
  <si>
    <t>ATS250110</t>
  </si>
  <si>
    <t>阿图什市格达良乡自来水管道提升改造项目</t>
  </si>
  <si>
    <t>新建配水管道16.1km，新建各类井（闸阀井，水表井）共计123座，管道跨路、跨渠共计32处，计划投资132万元。</t>
  </si>
  <si>
    <t>工程实施后，群众的饮水和生活条件得到明显改善，人群的群体健康水平大幅度提高，同时也改善了当地的开发投资环境，解放了大量农村劳动力，有利于项目区及周边地区二、三产业的发展，加快了发展。</t>
  </si>
  <si>
    <t>ATS250111</t>
  </si>
  <si>
    <t>阿图什市上阿图什镇喀尔果勒村引水管道工程（EPC）</t>
  </si>
  <si>
    <t>铺设管道长度8.46km,其中：DN350螺旋缝埋弧焊钢管(压力等级1.0Mpa、壁厚8mm)0.45km、DN250无缝钢管(压力等级1～6.4Mpa、壁厚8～12mm)8.01km,管道沿线建筑物共19座，其中：泵站1座，变压器房1座、排气阀井6座，分水阀井2座，泄水阀井1座，穿越柏油路4处，穿防洪坝2处，穿越格宾石笼防洪带1处，穿越防渗渠1处。架设10KV高压输电线路0.55km,380V低压输电线路0.2km,监控及信息化系统各1套。</t>
  </si>
  <si>
    <t>ATS250059</t>
  </si>
  <si>
    <t>阿图什市上阿图什镇蓄水池建设项目</t>
  </si>
  <si>
    <t>蓄水池3座、蓄水池附属建筑物3座，其中：放水闸3座、清淤通道3座、放水管道30m；泄洪渠上游河道整治工程2处，其中：挡沙坎1处、总长度187m,岸坡防护工程1处、长度240m；泄洪渠长度162m、渠上建筑物8座，其中：跌水5座、节制分水闸1座、泄洪渠进水口连接建筑物1座、泄洪渠取水口防冲建筑物1座、抽水泵站1处。</t>
  </si>
  <si>
    <t>新建一座蓄水池，改善农村生产生活条件，提高资源利用率，具有良好的社会效益和生态效益。</t>
  </si>
  <si>
    <t>项目建成后，上阿图什镇通过出租蓄水池来收取租金，用来壮大村集体经济收入。</t>
  </si>
  <si>
    <t>ATS250060</t>
  </si>
  <si>
    <t>阿图什市哈拉峻乡谢依提村高位水池建设项目</t>
  </si>
  <si>
    <t>主要建设内容为新建节制分水闸1座，阀门井 1 座。两条DN800引水管道2.308km。高位水池池体呈正方形布置，池底长642m，池底宽372m，坝线全长2210m，为引水注入式调蓄水池。设计总容积300万m³，最大坝高13m，最大水深 11.15m。坝顶宽度5.0m；放水涵洞一座；导洪堤2.231km。</t>
  </si>
  <si>
    <t>哈拉峻乡谢依提村高位水池建成后，可调蓄天然径流，充分合理地利用水资源，改善谢依提灌区灌溉条件，解决了片区灌溉缺水的问题。有利于水资源合理开发利用，维护项目区的生态环境，可改善项目区生产用水条件，提高项目区生态环境质量，保障区域经济社会可持续发展具有重大意义。</t>
  </si>
  <si>
    <t>灌区全部实现高效节水灌溉，新增高效节水灌溉面积1.43万亩，年均发展高效节水面积0.20万亩，高效节灌面积由现状的1.07万亩发展到2.50万亩，高效节灌率由现状的59.4%提高到100%。新增0.8万亩草场种植面积，谢依提水库受益人数1791人，正常运行年灌溉效益为1878.23万元。</t>
  </si>
  <si>
    <t>配套少数民族发展资金400万元</t>
  </si>
  <si>
    <t>其他（防洪工程、排碱渠，渠道清淤）</t>
  </si>
  <si>
    <t>ATS250112</t>
  </si>
  <si>
    <t>阿扎克镇防渗渠清淤项目</t>
  </si>
  <si>
    <t>阿扎克镇库兰其村、兰干村、翁艾热克村</t>
  </si>
  <si>
    <r>
      <rPr>
        <sz val="12"/>
        <color rgb="FF000000"/>
        <rFont val="宋体"/>
        <charset val="134"/>
      </rPr>
      <t>阿图什市阿扎克镇库兰其村、兰干村、翁艾热克村防渗渠严重淤积情况，需要清淤渠道长度</t>
    </r>
    <r>
      <rPr>
        <sz val="12"/>
        <color rgb="FF000000"/>
        <rFont val="Times New Roman"/>
        <charset val="134"/>
      </rPr>
      <t>6000m</t>
    </r>
    <r>
      <rPr>
        <sz val="12"/>
        <color rgb="FF000000"/>
        <rFont val="宋体"/>
        <charset val="134"/>
      </rPr>
      <t>。新建涵桥</t>
    </r>
    <r>
      <rPr>
        <sz val="12"/>
        <color rgb="FF000000"/>
        <rFont val="Times New Roman"/>
        <charset val="134"/>
      </rPr>
      <t>10</t>
    </r>
    <r>
      <rPr>
        <sz val="12"/>
        <color rgb="FF000000"/>
        <rFont val="宋体"/>
        <charset val="134"/>
      </rPr>
      <t>座。</t>
    </r>
  </si>
  <si>
    <t>通过清理渠道内的淤泥、杂草和垃圾，避免堵塞导致供水不畅，确保农田得到及时灌溉。</t>
  </si>
  <si>
    <t>ATS250113</t>
  </si>
  <si>
    <t>阿图什市4个乡（镇）防洪坝水利设施修复项目</t>
  </si>
  <si>
    <t>上阿图什镇、阿扎克镇、格达良乡、哈拉峻乡</t>
  </si>
  <si>
    <t>本次项目建设内容共涉及阿图什市4个乡（镇），3条河流流域范围内的17处水毁修复工程，其中包含防洪堤17处，总长度773m。</t>
  </si>
  <si>
    <t>通过修复防洪坝，确保农户财产和生命安全，同时有助于更好的发展农业。</t>
  </si>
  <si>
    <t>人居环境整治</t>
  </si>
  <si>
    <t>农村污水治理</t>
  </si>
  <si>
    <t>ATS250082</t>
  </si>
  <si>
    <t>阿图什市农村环境综合整治项目</t>
  </si>
  <si>
    <t>上阿图什镇塔库提村、乌恰村、萨依村等4个村</t>
  </si>
  <si>
    <t>涉及行政村4个，新建户用型污水处理设施2855个，新建化粪池1035个，新建垃圾示范站1座。</t>
  </si>
  <si>
    <t>通过建设污水管网，提高污水收集率和处理率，改善居民生活环境质量，减少污水对生态环境的污染，促进可持续发展。</t>
  </si>
  <si>
    <t>该项目建成后，人居环境得到明显改善，提高全村群众幸福感、获得感指数。</t>
  </si>
  <si>
    <t>ATS250083</t>
  </si>
  <si>
    <t>阿图什市吐古买提乡科克塔木村人居环境整治项目</t>
  </si>
  <si>
    <t>改建</t>
  </si>
  <si>
    <t>科克塔木村计划225户920人修建小型三格式厕所，每户均7000元，且包含前期费用，累计投资金额200万。</t>
  </si>
  <si>
    <t>225户920人修建小型三格式厕所。通过建设项目，改善村容村貌环境，改善农村人居环境。</t>
  </si>
  <si>
    <t>通过实施人居环境整治建设项目，推进示范效益，激发农民致富增收的信心及决心，促进乡振兴战略的实施。</t>
  </si>
  <si>
    <t>ATS250094</t>
  </si>
  <si>
    <t>阿图什市松他克镇克买谢提村、库木巴格村粪污一体化处理建设项目</t>
  </si>
  <si>
    <t>买谢提村、库木巴格村</t>
  </si>
  <si>
    <t>本项目拟新建污水提升泵站、配套污水管网建设,主管道采用DN300~DN500双壁波纹管,总长度20.969公里;用户管道采用DN160U-PVC管道,总长度 25 公里;配套770座钢筋混凝土污水检查井及其它附属配套设施。</t>
  </si>
  <si>
    <t>马海林</t>
  </si>
  <si>
    <t>完善农村管网设施，改善农村人居环境，推进户厕革命。数量指标：污水管网≥20公里，受益脱贫户数：≥993户，受益脱贫人数：5626人</t>
  </si>
  <si>
    <t>改善农村人居环境，推进户厕革命。受益户数：993户，受益人数：5626人。</t>
  </si>
  <si>
    <t>ATS250114</t>
  </si>
  <si>
    <t>阿图什市阿扎克镇2025年户厕改造项目</t>
  </si>
  <si>
    <t>阿扎克镇库木萨克村、兰干村、库库力村</t>
  </si>
  <si>
    <t>阿扎克镇3个村新建化粪池350个，安装户用小型污水处理设施350个。</t>
  </si>
  <si>
    <t>阿扎克镇3个村新建化粪池350个，安装户用小型污水处理设施350个。通过建设项目，改善村容村貌环境，改善农村人居环境。</t>
  </si>
  <si>
    <t>ATS250115</t>
  </si>
  <si>
    <t>阿图什市阿扎克镇布亚买提村污水管网泵房提升改造项目</t>
  </si>
  <si>
    <t>安装全自动一体化污水处理水泵2套，泵房改造通风设施。</t>
  </si>
  <si>
    <t>安装全自动一体化污水处理水泵2套，泵房改造通风设施。通过建设项目，改善村容村貌环境，改善农村人居环境，推进户厕革命</t>
  </si>
  <si>
    <t>ATS250116</t>
  </si>
  <si>
    <t>阿图什市上阿图什镇2025年户厕建设项目</t>
  </si>
  <si>
    <t>上阿图什镇奥提亚克村、喀尔果勒村、拉依勒克村、下迪汗拉村、博斯坦村</t>
  </si>
  <si>
    <t>项目计划分2个标段，1标段是博斯坦村，奥体亚克村，下迪汗拉村三个村，共计761户，总投资837.1万元；2标段是喀尔果勒村，拉依勒克村，共计761户，总投资837.1万元。</t>
  </si>
  <si>
    <t>上阿图什镇3个村新建化粪池1522个，安装户用小型污水处理设施1522个。通过建设项目，改善村容村貌环境，改善农村人居环境，推进户厕革命</t>
  </si>
  <si>
    <t>ATS250117</t>
  </si>
  <si>
    <t>吐古买提乡2025年户厕建设项目</t>
  </si>
  <si>
    <t>吐古买提乡库鲁木都克、吐古买提村、迈丹村</t>
  </si>
  <si>
    <t>吐古买提乡3个村新建化粪池240个，安装户用小型污水处理设施240个。</t>
  </si>
  <si>
    <t>吐古买提乡新建化粪池240个，安装户用小型污水处理设施240个。通过建设项目，改善村容村貌环境，改善农村人居环境。</t>
  </si>
  <si>
    <t>ATS250084</t>
  </si>
  <si>
    <t>阿图什市哈拉峻乡污水治理项目</t>
  </si>
  <si>
    <t>欧吐拉哈拉峻村、古尔库热村、克孜勒陶村</t>
  </si>
  <si>
    <t>对欧吐拉哈拉峻村、古尔库热村、克孜勒陶村700户建设集中污水管网及大三格化粪池。</t>
  </si>
  <si>
    <t>完善农村管网设施，改善农村人居环境，推进户厕革命。数量指标：污水管网≥30公里，受益脱贫户数：≥700户，受益脱贫人数：2000人。</t>
  </si>
  <si>
    <t>改善农村人居环境，推进户厕革命。受益户数：700户，受益人数：2000人。</t>
  </si>
  <si>
    <t>农村垃圾治理</t>
  </si>
  <si>
    <t>ATS250102</t>
  </si>
  <si>
    <t>哈拉峻乡谢依提村垃圾场建设项目</t>
  </si>
  <si>
    <t>建设垃圾填埋场一座，预计日处理3-5吨，占地面积约5000平方，使用年限15年。</t>
  </si>
  <si>
    <t>新建垃圾填埋处理场数量1座。通过建设项目，改善村容村貌环境，激发农民内生动力。</t>
  </si>
  <si>
    <t>通过项目建设，改善村庄环境，，增加农民的幸福感和获得感，促进乡振兴战略的实施。</t>
  </si>
  <si>
    <t>ATS250085</t>
  </si>
  <si>
    <t>阿图什市格达良乡库尔干村标准化垃圾场建设项目</t>
  </si>
  <si>
    <t>设计规模为30吨/日，使用年限20年。新建生活垃圾填埋场1座，生活垃圾处理能力 30吨/日，卫生填埋生活垃圾库容为25万立方米;使用年限为20年;配套建设其附属设施。</t>
  </si>
  <si>
    <t>新建垃圾焚烧处理场数量1座。通过建设项目，改善村容村貌环境，激发农民内生动力。</t>
  </si>
  <si>
    <t>巩固三保障成果</t>
  </si>
  <si>
    <t>教育</t>
  </si>
  <si>
    <t>ATS250086</t>
  </si>
  <si>
    <t>阿图什市2025年雨露计划</t>
  </si>
  <si>
    <t>预计需要资金1530万元。</t>
  </si>
  <si>
    <t>教育局</t>
  </si>
  <si>
    <t>马金龙</t>
  </si>
  <si>
    <t>魏光鸿、艾买提江·买买提</t>
  </si>
  <si>
    <t>目标1：引导和支持农村困难家庭新成长劳动力接受职业教育，促进稳定就业；目标2：聚焦精准扶贫精准脱贫方略，针对子女接受中等职业教育、高等职业教育的农村建档立卡贫困家庭实现应助尽助。</t>
  </si>
  <si>
    <t>通过实施雨露计划项目，为学生减轻经济压力。</t>
  </si>
  <si>
    <t>项目管理费</t>
  </si>
  <si>
    <t>ATS250118</t>
  </si>
  <si>
    <t>阿图什市2025年衔接资金项目管理费</t>
  </si>
  <si>
    <t>主要建设内容为2025年衔接资金项目的质量、进度等监督检查，项目审计结算后的二次复核，计划投入资金250万元。</t>
  </si>
  <si>
    <t>为2025年衔接资金项目的质量、进度等监督检查，项目审计结算后的二次复核，有效提高项目后续管理。</t>
  </si>
  <si>
    <t xml:space="preserve">其他 </t>
  </si>
  <si>
    <t>饮用低氟茶</t>
  </si>
  <si>
    <t>ATS250087</t>
  </si>
  <si>
    <t>阿图什市饮用低氟边销茶项目</t>
  </si>
  <si>
    <t>阿图什市三乡三镇</t>
  </si>
  <si>
    <t>为群众采购发放低氟边销茶，每户标准100元。</t>
  </si>
  <si>
    <t>统战部</t>
  </si>
  <si>
    <t>周英姿</t>
  </si>
  <si>
    <t>木提拉·努尔</t>
  </si>
  <si>
    <t>通过项目的实施，有效提升困难群众身心健康。</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</si>
</sst>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1">
    <font>
      <sz val="11"/>
      <name val="宋体"/>
      <charset val="134"/>
    </font>
    <font>
      <sz val="11"/>
      <color rgb="FF000000"/>
      <name val="宋体"/>
      <charset val="134"/>
    </font>
    <font>
      <b/>
      <sz val="14"/>
      <name val="宋体"/>
      <charset val="134"/>
    </font>
    <font>
      <sz val="12"/>
      <name val="宋体"/>
      <charset val="134"/>
    </font>
    <font>
      <sz val="14"/>
      <color rgb="FF000000"/>
      <name val="宋体"/>
      <charset val="134"/>
    </font>
    <font>
      <sz val="14"/>
      <name val="宋体"/>
      <charset val="134"/>
    </font>
    <font>
      <sz val="14"/>
      <name val="Times New Roman"/>
      <charset val="134"/>
    </font>
    <font>
      <b/>
      <sz val="28"/>
      <name val="宋体"/>
      <charset val="134"/>
    </font>
    <font>
      <sz val="15"/>
      <name val="宋体"/>
      <charset val="134"/>
    </font>
    <font>
      <sz val="15"/>
      <color rgb="FF000000"/>
      <name val="宋体"/>
      <charset val="134"/>
    </font>
    <font>
      <b/>
      <sz val="12"/>
      <name val="宋体"/>
      <charset val="134"/>
    </font>
    <font>
      <sz val="16"/>
      <name val="Times New Roman"/>
      <charset val="134"/>
    </font>
    <font>
      <sz val="28"/>
      <name val="宋体"/>
      <charset val="134"/>
    </font>
    <font>
      <sz val="15"/>
      <name val="Times New Roman"/>
      <charset val="134"/>
    </font>
    <font>
      <sz val="16"/>
      <name val="宋体"/>
      <charset val="134"/>
    </font>
    <font>
      <b/>
      <sz val="16"/>
      <color rgb="FF000000"/>
      <name val="宋体"/>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vertAlign val="subscript"/>
      <sz val="14"/>
      <name val="宋体"/>
      <charset val="134"/>
    </font>
    <font>
      <b/>
      <sz val="15"/>
      <name val="宋体"/>
      <charset val="134"/>
    </font>
    <font>
      <sz val="16"/>
      <color rgb="FF000000"/>
      <name val="宋体"/>
      <charset val="134"/>
    </font>
    <font>
      <sz val="12"/>
      <color rgb="FF000000"/>
      <name val="宋体"/>
      <charset val="134"/>
    </font>
    <font>
      <sz val="12"/>
      <color rgb="FF000000"/>
      <name val="Times New Roman"/>
      <charset val="134"/>
    </font>
  </fonts>
  <fills count="33">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20" fillId="0" borderId="0" applyFont="0" applyFill="0" applyBorder="0" applyAlignment="0" applyProtection="0">
      <alignment vertical="center"/>
    </xf>
    <xf numFmtId="0" fontId="16" fillId="5" borderId="0" applyNumberFormat="0" applyBorder="0" applyAlignment="0" applyProtection="0">
      <alignment vertical="center"/>
    </xf>
    <xf numFmtId="0" fontId="26" fillId="19" borderId="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43" fontId="20" fillId="0" borderId="0" applyFont="0" applyFill="0" applyBorder="0" applyAlignment="0" applyProtection="0">
      <alignment vertical="center"/>
    </xf>
    <xf numFmtId="0" fontId="23" fillId="22"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0" fillId="18" borderId="5" applyNumberFormat="0" applyFont="0" applyAlignment="0" applyProtection="0">
      <alignment vertical="center"/>
    </xf>
    <xf numFmtId="0" fontId="23" fillId="17" borderId="0" applyNumberFormat="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3" applyNumberFormat="0" applyFill="0" applyAlignment="0" applyProtection="0">
      <alignment vertical="center"/>
    </xf>
    <xf numFmtId="0" fontId="18" fillId="0" borderId="3" applyNumberFormat="0" applyFill="0" applyAlignment="0" applyProtection="0">
      <alignment vertical="center"/>
    </xf>
    <xf numFmtId="0" fontId="23" fillId="21" borderId="0" applyNumberFormat="0" applyBorder="0" applyAlignment="0" applyProtection="0">
      <alignment vertical="center"/>
    </xf>
    <xf numFmtId="0" fontId="28" fillId="0" borderId="7" applyNumberFormat="0" applyFill="0" applyAlignment="0" applyProtection="0">
      <alignment vertical="center"/>
    </xf>
    <xf numFmtId="0" fontId="23" fillId="16" borderId="0" applyNumberFormat="0" applyBorder="0" applyAlignment="0" applyProtection="0">
      <alignment vertical="center"/>
    </xf>
    <xf numFmtId="0" fontId="34" fillId="4" borderId="8" applyNumberFormat="0" applyAlignment="0" applyProtection="0">
      <alignment vertical="center"/>
    </xf>
    <xf numFmtId="0" fontId="17" fillId="4" borderId="2" applyNumberFormat="0" applyAlignment="0" applyProtection="0">
      <alignment vertical="center"/>
    </xf>
    <xf numFmtId="0" fontId="22" fillId="12" borderId="4" applyNumberFormat="0" applyAlignment="0" applyProtection="0">
      <alignment vertical="center"/>
    </xf>
    <xf numFmtId="0" fontId="16" fillId="26" borderId="0" applyNumberFormat="0" applyBorder="0" applyAlignment="0" applyProtection="0">
      <alignment vertical="center"/>
    </xf>
    <xf numFmtId="0" fontId="23" fillId="32" borderId="0" applyNumberFormat="0" applyBorder="0" applyAlignment="0" applyProtection="0">
      <alignment vertical="center"/>
    </xf>
    <xf numFmtId="0" fontId="27" fillId="0" borderId="6" applyNumberFormat="0" applyFill="0" applyAlignment="0" applyProtection="0">
      <alignment vertical="center"/>
    </xf>
    <xf numFmtId="0" fontId="35" fillId="0" borderId="9" applyNumberFormat="0" applyFill="0" applyAlignment="0" applyProtection="0">
      <alignment vertical="center"/>
    </xf>
    <xf numFmtId="0" fontId="31" fillId="25" borderId="0" applyNumberFormat="0" applyBorder="0" applyAlignment="0" applyProtection="0">
      <alignment vertical="center"/>
    </xf>
    <xf numFmtId="0" fontId="24" fillId="15" borderId="0" applyNumberFormat="0" applyBorder="0" applyAlignment="0" applyProtection="0">
      <alignment vertical="center"/>
    </xf>
    <xf numFmtId="0" fontId="16" fillId="3" borderId="0" applyNumberFormat="0" applyBorder="0" applyAlignment="0" applyProtection="0">
      <alignment vertical="center"/>
    </xf>
    <xf numFmtId="0" fontId="23" fillId="29" borderId="0" applyNumberFormat="0" applyBorder="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4" borderId="0" applyNumberFormat="0" applyBorder="0" applyAlignment="0" applyProtection="0">
      <alignment vertical="center"/>
    </xf>
    <xf numFmtId="0" fontId="16" fillId="8" borderId="0" applyNumberFormat="0" applyBorder="0" applyAlignment="0" applyProtection="0">
      <alignment vertical="center"/>
    </xf>
    <xf numFmtId="0" fontId="23" fillId="28" borderId="0" applyNumberFormat="0" applyBorder="0" applyAlignment="0" applyProtection="0">
      <alignment vertical="center"/>
    </xf>
    <xf numFmtId="0" fontId="23" fillId="31" borderId="0" applyNumberFormat="0" applyBorder="0" applyAlignment="0" applyProtection="0">
      <alignment vertical="center"/>
    </xf>
    <xf numFmtId="0" fontId="16" fillId="23" borderId="0" applyNumberFormat="0" applyBorder="0" applyAlignment="0" applyProtection="0">
      <alignment vertical="center"/>
    </xf>
    <xf numFmtId="0" fontId="16" fillId="7" borderId="0" applyNumberFormat="0" applyBorder="0" applyAlignment="0" applyProtection="0">
      <alignment vertical="center"/>
    </xf>
    <xf numFmtId="0" fontId="23" fillId="27" borderId="0" applyNumberFormat="0" applyBorder="0" applyAlignment="0" applyProtection="0">
      <alignment vertical="center"/>
    </xf>
    <xf numFmtId="0" fontId="16" fillId="10" borderId="0" applyNumberFormat="0" applyBorder="0" applyAlignment="0" applyProtection="0">
      <alignment vertical="center"/>
    </xf>
    <xf numFmtId="0" fontId="23" fillId="20" borderId="0" applyNumberFormat="0" applyBorder="0" applyAlignment="0" applyProtection="0">
      <alignment vertical="center"/>
    </xf>
    <xf numFmtId="0" fontId="23" fillId="30" borderId="0" applyNumberFormat="0" applyBorder="0" applyAlignment="0" applyProtection="0">
      <alignment vertical="center"/>
    </xf>
    <xf numFmtId="0" fontId="16" fillId="6" borderId="0" applyNumberFormat="0" applyBorder="0" applyAlignment="0" applyProtection="0">
      <alignment vertical="center"/>
    </xf>
    <xf numFmtId="0" fontId="23" fillId="14" borderId="0" applyNumberFormat="0" applyBorder="0" applyAlignment="0" applyProtection="0">
      <alignment vertical="center"/>
    </xf>
    <xf numFmtId="0" fontId="3" fillId="0" borderId="0">
      <protection locked="0"/>
    </xf>
  </cellStyleXfs>
  <cellXfs count="54">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left" vertical="center" wrapText="1"/>
    </xf>
    <xf numFmtId="0" fontId="5" fillId="0" borderId="0" xfId="0" applyNumberFormat="1"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49"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9" fillId="0" borderId="1" xfId="49"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 fillId="0" borderId="1" xfId="0" applyFont="1" applyFill="1" applyBorder="1">
      <alignment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NumberFormat="1" applyFont="1" applyFill="1" applyBorder="1" applyAlignment="1">
      <alignment horizontal="left" vertical="center" wrapText="1"/>
    </xf>
    <xf numFmtId="0" fontId="3" fillId="0" borderId="1" xfId="0" applyFont="1" applyFill="1" applyBorder="1">
      <alignment vertical="center"/>
    </xf>
    <xf numFmtId="57" fontId="5"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0" fillId="0" borderId="1" xfId="0" applyFont="1" applyFill="1" applyBorder="1">
      <alignment vertical="center"/>
    </xf>
    <xf numFmtId="0" fontId="8" fillId="0" borderId="1" xfId="0" applyFont="1" applyFill="1" applyBorder="1" applyAlignment="1">
      <alignment horizontal="center" vertical="center"/>
    </xf>
    <xf numFmtId="0" fontId="0" fillId="0" borderId="1" xfId="0" applyFont="1" applyFill="1" applyBorder="1" applyAlignment="1">
      <alignment vertical="center" wrapText="1"/>
    </xf>
    <xf numFmtId="0" fontId="11" fillId="0" borderId="1" xfId="0" applyFont="1" applyFill="1" applyBorder="1">
      <alignment vertical="center"/>
    </xf>
    <xf numFmtId="0" fontId="12" fillId="0" borderId="0" xfId="0" applyFont="1" applyFill="1" applyAlignment="1">
      <alignment horizontal="center" vertical="center" wrapText="1"/>
    </xf>
    <xf numFmtId="0" fontId="10" fillId="0" borderId="1" xfId="0" applyFont="1" applyFill="1" applyBorder="1">
      <alignment vertical="center"/>
    </xf>
    <xf numFmtId="0" fontId="8" fillId="0" borderId="1" xfId="0" applyFont="1" applyFill="1" applyBorder="1">
      <alignment vertical="center"/>
    </xf>
    <xf numFmtId="0" fontId="1" fillId="0" borderId="0" xfId="0" applyFont="1" applyFill="1" applyBorder="1">
      <alignment vertical="center"/>
    </xf>
    <xf numFmtId="0" fontId="2" fillId="0" borderId="0" xfId="0" applyFont="1" applyFill="1" applyBorder="1">
      <alignment vertical="center"/>
    </xf>
    <xf numFmtId="0" fontId="13" fillId="0" borderId="1" xfId="0" applyFont="1" applyFill="1" applyBorder="1">
      <alignment vertical="center"/>
    </xf>
    <xf numFmtId="0" fontId="10" fillId="0" borderId="1" xfId="0" applyNumberFormat="1" applyFont="1" applyFill="1" applyBorder="1" applyAlignment="1">
      <alignment horizontal="justify" vertical="center" wrapText="1"/>
    </xf>
    <xf numFmtId="0" fontId="10" fillId="0" borderId="1" xfId="0" applyNumberFormat="1" applyFont="1" applyFill="1" applyBorder="1" applyAlignment="1">
      <alignment horizontal="center" vertical="center" wrapText="1"/>
    </xf>
    <xf numFmtId="0" fontId="5" fillId="0" borderId="1" xfId="49"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5" fillId="0" borderId="0" xfId="0" applyFont="1" applyFill="1" applyBorder="1">
      <alignment vertical="center"/>
    </xf>
    <xf numFmtId="0" fontId="9" fillId="0" borderId="1" xfId="0" applyFont="1" applyFill="1" applyBorder="1">
      <alignment vertical="center"/>
    </xf>
    <xf numFmtId="0" fontId="10" fillId="0" borderId="1" xfId="0" applyNumberFormat="1" applyFont="1" applyFill="1" applyBorder="1" applyAlignment="1">
      <alignment horizontal="center" vertical="center"/>
    </xf>
    <xf numFmtId="0" fontId="4" fillId="0" borderId="1" xfId="0" applyFont="1"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32</xdr:row>
      <xdr:rowOff>0</xdr:rowOff>
    </xdr:from>
    <xdr:to>
      <xdr:col>3</xdr:col>
      <xdr:colOff>94168</xdr:colOff>
      <xdr:row>32</xdr:row>
      <xdr:rowOff>139154</xdr:rowOff>
    </xdr:to>
    <xdr:sp>
      <xdr:nvSpPr>
        <xdr:cNvPr id="2" name=" "/>
        <xdr:cNvSpPr txBox="1"/>
      </xdr:nvSpPr>
      <xdr:spPr>
        <a:xfrm>
          <a:off x="2371090" y="34378900"/>
          <a:ext cx="93980"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1276505</xdr:colOff>
      <xdr:row>32</xdr:row>
      <xdr:rowOff>151804</xdr:rowOff>
    </xdr:to>
    <xdr:sp>
      <xdr:nvSpPr>
        <xdr:cNvPr id="3" name=" "/>
        <xdr:cNvSpPr txBox="1"/>
      </xdr:nvSpPr>
      <xdr:spPr>
        <a:xfrm>
          <a:off x="2813685" y="343789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1276505</xdr:colOff>
      <xdr:row>32</xdr:row>
      <xdr:rowOff>139154</xdr:rowOff>
    </xdr:to>
    <xdr:sp>
      <xdr:nvSpPr>
        <xdr:cNvPr id="4" name=" "/>
        <xdr:cNvSpPr txBox="1"/>
      </xdr:nvSpPr>
      <xdr:spPr>
        <a:xfrm>
          <a:off x="2813685" y="343789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32</xdr:row>
      <xdr:rowOff>0</xdr:rowOff>
    </xdr:from>
    <xdr:to>
      <xdr:col>3</xdr:col>
      <xdr:colOff>94168</xdr:colOff>
      <xdr:row>32</xdr:row>
      <xdr:rowOff>151804</xdr:rowOff>
    </xdr:to>
    <xdr:sp>
      <xdr:nvSpPr>
        <xdr:cNvPr id="5" name=" "/>
        <xdr:cNvSpPr txBox="1"/>
      </xdr:nvSpPr>
      <xdr:spPr>
        <a:xfrm>
          <a:off x="2371090" y="34378900"/>
          <a:ext cx="93980"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1276505</xdr:colOff>
      <xdr:row>32</xdr:row>
      <xdr:rowOff>151804</xdr:rowOff>
    </xdr:to>
    <xdr:sp>
      <xdr:nvSpPr>
        <xdr:cNvPr id="6" name=" "/>
        <xdr:cNvSpPr txBox="1"/>
      </xdr:nvSpPr>
      <xdr:spPr>
        <a:xfrm>
          <a:off x="2813685" y="343789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1276505</xdr:colOff>
      <xdr:row>32</xdr:row>
      <xdr:rowOff>139154</xdr:rowOff>
    </xdr:to>
    <xdr:sp>
      <xdr:nvSpPr>
        <xdr:cNvPr id="7" name=" "/>
        <xdr:cNvSpPr txBox="1"/>
      </xdr:nvSpPr>
      <xdr:spPr>
        <a:xfrm>
          <a:off x="2813685" y="343789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8"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9"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10"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11"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12"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13"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14"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15"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16"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17"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18"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19"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0"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21"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2"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3"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24"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25"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6"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7"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28"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9"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30"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31"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32"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33"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34"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35"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36"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37"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38"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39"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0"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1"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42"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3"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4"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45"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46"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7"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8"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49"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0"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1"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52"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53"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4"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5"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56"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7"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8"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59"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60"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1"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2"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63"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4"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5"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66"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67"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8"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9"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70"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71"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72"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73"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74"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75"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76" name=" "/>
        <xdr:cNvSpPr txBox="1"/>
      </xdr:nvSpPr>
      <xdr:spPr>
        <a:xfrm>
          <a:off x="2813685" y="343789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77" name=" "/>
        <xdr:cNvSpPr txBox="1"/>
      </xdr:nvSpPr>
      <xdr:spPr>
        <a:xfrm>
          <a:off x="2813685" y="343789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7</xdr:col>
      <xdr:colOff>684026</xdr:colOff>
      <xdr:row>115</xdr:row>
      <xdr:rowOff>0</xdr:rowOff>
    </xdr:from>
    <xdr:to>
      <xdr:col>7</xdr:col>
      <xdr:colOff>779790</xdr:colOff>
      <xdr:row>116</xdr:row>
      <xdr:rowOff>516731</xdr:rowOff>
    </xdr:to>
    <xdr:sp>
      <xdr:nvSpPr>
        <xdr:cNvPr id="84" name=" "/>
        <xdr:cNvSpPr txBox="1"/>
      </xdr:nvSpPr>
      <xdr:spPr>
        <a:xfrm>
          <a:off x="9650730" y="148437600"/>
          <a:ext cx="95885" cy="2218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7</xdr:col>
      <xdr:colOff>684026</xdr:colOff>
      <xdr:row>115</xdr:row>
      <xdr:rowOff>0</xdr:rowOff>
    </xdr:from>
    <xdr:to>
      <xdr:col>7</xdr:col>
      <xdr:colOff>779790</xdr:colOff>
      <xdr:row>116</xdr:row>
      <xdr:rowOff>516731</xdr:rowOff>
    </xdr:to>
    <xdr:sp>
      <xdr:nvSpPr>
        <xdr:cNvPr id="85" name=" "/>
        <xdr:cNvSpPr txBox="1"/>
      </xdr:nvSpPr>
      <xdr:spPr>
        <a:xfrm>
          <a:off x="9650730" y="148437600"/>
          <a:ext cx="95885" cy="2218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9</xdr:col>
      <xdr:colOff>685452</xdr:colOff>
      <xdr:row>115</xdr:row>
      <xdr:rowOff>0</xdr:rowOff>
    </xdr:from>
    <xdr:to>
      <xdr:col>9</xdr:col>
      <xdr:colOff>771965</xdr:colOff>
      <xdr:row>116</xdr:row>
      <xdr:rowOff>516731</xdr:rowOff>
    </xdr:to>
    <xdr:sp>
      <xdr:nvSpPr>
        <xdr:cNvPr id="86" name=" "/>
        <xdr:cNvSpPr txBox="1"/>
      </xdr:nvSpPr>
      <xdr:spPr>
        <a:xfrm>
          <a:off x="12773660" y="148437600"/>
          <a:ext cx="86360" cy="2218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9</xdr:col>
      <xdr:colOff>685452</xdr:colOff>
      <xdr:row>115</xdr:row>
      <xdr:rowOff>0</xdr:rowOff>
    </xdr:from>
    <xdr:to>
      <xdr:col>9</xdr:col>
      <xdr:colOff>771965</xdr:colOff>
      <xdr:row>116</xdr:row>
      <xdr:rowOff>516731</xdr:rowOff>
    </xdr:to>
    <xdr:sp>
      <xdr:nvSpPr>
        <xdr:cNvPr id="87" name=" "/>
        <xdr:cNvSpPr txBox="1"/>
      </xdr:nvSpPr>
      <xdr:spPr>
        <a:xfrm>
          <a:off x="12773660" y="148437600"/>
          <a:ext cx="86360" cy="2218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127</xdr:row>
      <xdr:rowOff>0</xdr:rowOff>
    </xdr:from>
    <xdr:to>
      <xdr:col>3</xdr:col>
      <xdr:colOff>94168</xdr:colOff>
      <xdr:row>127</xdr:row>
      <xdr:rowOff>139303</xdr:rowOff>
    </xdr:to>
    <xdr:sp>
      <xdr:nvSpPr>
        <xdr:cNvPr id="88" name=" "/>
        <xdr:cNvSpPr txBox="1"/>
      </xdr:nvSpPr>
      <xdr:spPr>
        <a:xfrm>
          <a:off x="2371090" y="165785800"/>
          <a:ext cx="93980"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127</xdr:row>
      <xdr:rowOff>0</xdr:rowOff>
    </xdr:from>
    <xdr:to>
      <xdr:col>3</xdr:col>
      <xdr:colOff>1276505</xdr:colOff>
      <xdr:row>127</xdr:row>
      <xdr:rowOff>150911</xdr:rowOff>
    </xdr:to>
    <xdr:sp>
      <xdr:nvSpPr>
        <xdr:cNvPr id="89" name=" "/>
        <xdr:cNvSpPr txBox="1"/>
      </xdr:nvSpPr>
      <xdr:spPr>
        <a:xfrm>
          <a:off x="2813685" y="165785800"/>
          <a:ext cx="833755" cy="15049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127</xdr:row>
      <xdr:rowOff>0</xdr:rowOff>
    </xdr:from>
    <xdr:to>
      <xdr:col>3</xdr:col>
      <xdr:colOff>1276505</xdr:colOff>
      <xdr:row>127</xdr:row>
      <xdr:rowOff>139303</xdr:rowOff>
    </xdr:to>
    <xdr:sp>
      <xdr:nvSpPr>
        <xdr:cNvPr id="90" name=" "/>
        <xdr:cNvSpPr txBox="1"/>
      </xdr:nvSpPr>
      <xdr:spPr>
        <a:xfrm>
          <a:off x="2813685" y="1657858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127</xdr:row>
      <xdr:rowOff>0</xdr:rowOff>
    </xdr:from>
    <xdr:to>
      <xdr:col>3</xdr:col>
      <xdr:colOff>94168</xdr:colOff>
      <xdr:row>127</xdr:row>
      <xdr:rowOff>150911</xdr:rowOff>
    </xdr:to>
    <xdr:sp>
      <xdr:nvSpPr>
        <xdr:cNvPr id="91" name=" "/>
        <xdr:cNvSpPr txBox="1"/>
      </xdr:nvSpPr>
      <xdr:spPr>
        <a:xfrm>
          <a:off x="2371090" y="165785800"/>
          <a:ext cx="93980" cy="15049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127</xdr:row>
      <xdr:rowOff>0</xdr:rowOff>
    </xdr:from>
    <xdr:to>
      <xdr:col>3</xdr:col>
      <xdr:colOff>1276505</xdr:colOff>
      <xdr:row>127</xdr:row>
      <xdr:rowOff>150911</xdr:rowOff>
    </xdr:to>
    <xdr:sp>
      <xdr:nvSpPr>
        <xdr:cNvPr id="92" name=" "/>
        <xdr:cNvSpPr txBox="1"/>
      </xdr:nvSpPr>
      <xdr:spPr>
        <a:xfrm>
          <a:off x="2813685" y="165785800"/>
          <a:ext cx="833755" cy="15049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127</xdr:row>
      <xdr:rowOff>0</xdr:rowOff>
    </xdr:from>
    <xdr:to>
      <xdr:col>3</xdr:col>
      <xdr:colOff>1276505</xdr:colOff>
      <xdr:row>127</xdr:row>
      <xdr:rowOff>139303</xdr:rowOff>
    </xdr:to>
    <xdr:sp>
      <xdr:nvSpPr>
        <xdr:cNvPr id="93" name=" "/>
        <xdr:cNvSpPr txBox="1"/>
      </xdr:nvSpPr>
      <xdr:spPr>
        <a:xfrm>
          <a:off x="2813685" y="1657858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130</xdr:row>
      <xdr:rowOff>0</xdr:rowOff>
    </xdr:from>
    <xdr:to>
      <xdr:col>3</xdr:col>
      <xdr:colOff>94168</xdr:colOff>
      <xdr:row>130</xdr:row>
      <xdr:rowOff>139154</xdr:rowOff>
    </xdr:to>
    <xdr:sp>
      <xdr:nvSpPr>
        <xdr:cNvPr id="94" name=" "/>
        <xdr:cNvSpPr txBox="1"/>
      </xdr:nvSpPr>
      <xdr:spPr>
        <a:xfrm>
          <a:off x="2371090" y="168922700"/>
          <a:ext cx="93980"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151804</xdr:rowOff>
    </xdr:to>
    <xdr:sp>
      <xdr:nvSpPr>
        <xdr:cNvPr id="95" name=" "/>
        <xdr:cNvSpPr txBox="1"/>
      </xdr:nvSpPr>
      <xdr:spPr>
        <a:xfrm>
          <a:off x="2813685" y="1689227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139154</xdr:rowOff>
    </xdr:to>
    <xdr:sp>
      <xdr:nvSpPr>
        <xdr:cNvPr id="96" name=" "/>
        <xdr:cNvSpPr txBox="1"/>
      </xdr:nvSpPr>
      <xdr:spPr>
        <a:xfrm>
          <a:off x="2813685" y="1689227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130</xdr:row>
      <xdr:rowOff>0</xdr:rowOff>
    </xdr:from>
    <xdr:to>
      <xdr:col>3</xdr:col>
      <xdr:colOff>94168</xdr:colOff>
      <xdr:row>130</xdr:row>
      <xdr:rowOff>151804</xdr:rowOff>
    </xdr:to>
    <xdr:sp>
      <xdr:nvSpPr>
        <xdr:cNvPr id="97" name=" "/>
        <xdr:cNvSpPr txBox="1"/>
      </xdr:nvSpPr>
      <xdr:spPr>
        <a:xfrm>
          <a:off x="2371090" y="168922700"/>
          <a:ext cx="93980"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151804</xdr:rowOff>
    </xdr:to>
    <xdr:sp>
      <xdr:nvSpPr>
        <xdr:cNvPr id="98" name=" "/>
        <xdr:cNvSpPr txBox="1"/>
      </xdr:nvSpPr>
      <xdr:spPr>
        <a:xfrm>
          <a:off x="2813685" y="1689227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139154</xdr:rowOff>
    </xdr:to>
    <xdr:sp>
      <xdr:nvSpPr>
        <xdr:cNvPr id="99" name=" "/>
        <xdr:cNvSpPr txBox="1"/>
      </xdr:nvSpPr>
      <xdr:spPr>
        <a:xfrm>
          <a:off x="2813685" y="1689227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130</xdr:row>
      <xdr:rowOff>0</xdr:rowOff>
    </xdr:from>
    <xdr:to>
      <xdr:col>3</xdr:col>
      <xdr:colOff>94168</xdr:colOff>
      <xdr:row>130</xdr:row>
      <xdr:rowOff>139154</xdr:rowOff>
    </xdr:to>
    <xdr:sp>
      <xdr:nvSpPr>
        <xdr:cNvPr id="100" name=" "/>
        <xdr:cNvSpPr txBox="1"/>
      </xdr:nvSpPr>
      <xdr:spPr>
        <a:xfrm>
          <a:off x="2371090" y="168922700"/>
          <a:ext cx="93980"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151804</xdr:rowOff>
    </xdr:to>
    <xdr:sp>
      <xdr:nvSpPr>
        <xdr:cNvPr id="101" name=" "/>
        <xdr:cNvSpPr txBox="1"/>
      </xdr:nvSpPr>
      <xdr:spPr>
        <a:xfrm>
          <a:off x="2813685" y="1689227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139154</xdr:rowOff>
    </xdr:to>
    <xdr:sp>
      <xdr:nvSpPr>
        <xdr:cNvPr id="102" name=" "/>
        <xdr:cNvSpPr txBox="1"/>
      </xdr:nvSpPr>
      <xdr:spPr>
        <a:xfrm>
          <a:off x="2813685" y="1689227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130</xdr:row>
      <xdr:rowOff>0</xdr:rowOff>
    </xdr:from>
    <xdr:to>
      <xdr:col>3</xdr:col>
      <xdr:colOff>94168</xdr:colOff>
      <xdr:row>130</xdr:row>
      <xdr:rowOff>151804</xdr:rowOff>
    </xdr:to>
    <xdr:sp>
      <xdr:nvSpPr>
        <xdr:cNvPr id="103" name=" "/>
        <xdr:cNvSpPr txBox="1"/>
      </xdr:nvSpPr>
      <xdr:spPr>
        <a:xfrm>
          <a:off x="2371090" y="168922700"/>
          <a:ext cx="93980"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151804</xdr:rowOff>
    </xdr:to>
    <xdr:sp>
      <xdr:nvSpPr>
        <xdr:cNvPr id="104" name=" "/>
        <xdr:cNvSpPr txBox="1"/>
      </xdr:nvSpPr>
      <xdr:spPr>
        <a:xfrm>
          <a:off x="2813685" y="1689227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139154</xdr:rowOff>
    </xdr:to>
    <xdr:sp>
      <xdr:nvSpPr>
        <xdr:cNvPr id="105" name=" "/>
        <xdr:cNvSpPr txBox="1"/>
      </xdr:nvSpPr>
      <xdr:spPr>
        <a:xfrm>
          <a:off x="2813685" y="1689227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130</xdr:row>
      <xdr:rowOff>0</xdr:rowOff>
    </xdr:from>
    <xdr:to>
      <xdr:col>3</xdr:col>
      <xdr:colOff>94168</xdr:colOff>
      <xdr:row>130</xdr:row>
      <xdr:rowOff>139154</xdr:rowOff>
    </xdr:to>
    <xdr:sp>
      <xdr:nvSpPr>
        <xdr:cNvPr id="106" name=" "/>
        <xdr:cNvSpPr txBox="1"/>
      </xdr:nvSpPr>
      <xdr:spPr>
        <a:xfrm>
          <a:off x="2371090" y="168922700"/>
          <a:ext cx="93980"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151804</xdr:rowOff>
    </xdr:to>
    <xdr:sp>
      <xdr:nvSpPr>
        <xdr:cNvPr id="107" name=" "/>
        <xdr:cNvSpPr txBox="1"/>
      </xdr:nvSpPr>
      <xdr:spPr>
        <a:xfrm>
          <a:off x="2813685" y="1689227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139154</xdr:rowOff>
    </xdr:to>
    <xdr:sp>
      <xdr:nvSpPr>
        <xdr:cNvPr id="108" name=" "/>
        <xdr:cNvSpPr txBox="1"/>
      </xdr:nvSpPr>
      <xdr:spPr>
        <a:xfrm>
          <a:off x="2813685" y="1689227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130</xdr:row>
      <xdr:rowOff>0</xdr:rowOff>
    </xdr:from>
    <xdr:to>
      <xdr:col>3</xdr:col>
      <xdr:colOff>94168</xdr:colOff>
      <xdr:row>130</xdr:row>
      <xdr:rowOff>151804</xdr:rowOff>
    </xdr:to>
    <xdr:sp>
      <xdr:nvSpPr>
        <xdr:cNvPr id="109" name=" "/>
        <xdr:cNvSpPr txBox="1"/>
      </xdr:nvSpPr>
      <xdr:spPr>
        <a:xfrm>
          <a:off x="2371090" y="168922700"/>
          <a:ext cx="93980"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151804</xdr:rowOff>
    </xdr:to>
    <xdr:sp>
      <xdr:nvSpPr>
        <xdr:cNvPr id="110" name=" "/>
        <xdr:cNvSpPr txBox="1"/>
      </xdr:nvSpPr>
      <xdr:spPr>
        <a:xfrm>
          <a:off x="2813685" y="1689227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130</xdr:row>
      <xdr:rowOff>0</xdr:rowOff>
    </xdr:from>
    <xdr:to>
      <xdr:col>3</xdr:col>
      <xdr:colOff>1276505</xdr:colOff>
      <xdr:row>130</xdr:row>
      <xdr:rowOff>139154</xdr:rowOff>
    </xdr:to>
    <xdr:sp>
      <xdr:nvSpPr>
        <xdr:cNvPr id="111" name=" "/>
        <xdr:cNvSpPr txBox="1"/>
      </xdr:nvSpPr>
      <xdr:spPr>
        <a:xfrm>
          <a:off x="2813685" y="1689227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7</xdr:col>
      <xdr:colOff>684026</xdr:colOff>
      <xdr:row>127</xdr:row>
      <xdr:rowOff>0</xdr:rowOff>
    </xdr:from>
    <xdr:to>
      <xdr:col>7</xdr:col>
      <xdr:colOff>779790</xdr:colOff>
      <xdr:row>129</xdr:row>
      <xdr:rowOff>275133</xdr:rowOff>
    </xdr:to>
    <xdr:sp>
      <xdr:nvSpPr>
        <xdr:cNvPr id="112" name=" "/>
        <xdr:cNvSpPr txBox="1"/>
      </xdr:nvSpPr>
      <xdr:spPr>
        <a:xfrm>
          <a:off x="9650730" y="165785800"/>
          <a:ext cx="95885" cy="2218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9</xdr:col>
      <xdr:colOff>685452</xdr:colOff>
      <xdr:row>127</xdr:row>
      <xdr:rowOff>0</xdr:rowOff>
    </xdr:from>
    <xdr:to>
      <xdr:col>9</xdr:col>
      <xdr:colOff>771965</xdr:colOff>
      <xdr:row>129</xdr:row>
      <xdr:rowOff>275133</xdr:rowOff>
    </xdr:to>
    <xdr:sp>
      <xdr:nvSpPr>
        <xdr:cNvPr id="113" name=" "/>
        <xdr:cNvSpPr txBox="1"/>
      </xdr:nvSpPr>
      <xdr:spPr>
        <a:xfrm>
          <a:off x="12773660" y="165785800"/>
          <a:ext cx="86360" cy="2218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7</xdr:col>
      <xdr:colOff>684026</xdr:colOff>
      <xdr:row>120</xdr:row>
      <xdr:rowOff>0</xdr:rowOff>
    </xdr:from>
    <xdr:to>
      <xdr:col>7</xdr:col>
      <xdr:colOff>779790</xdr:colOff>
      <xdr:row>121</xdr:row>
      <xdr:rowOff>784820</xdr:rowOff>
    </xdr:to>
    <xdr:sp>
      <xdr:nvSpPr>
        <xdr:cNvPr id="114" name=" "/>
        <xdr:cNvSpPr txBox="1"/>
      </xdr:nvSpPr>
      <xdr:spPr>
        <a:xfrm>
          <a:off x="9650730" y="157238700"/>
          <a:ext cx="95885" cy="22193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7</xdr:col>
      <xdr:colOff>684026</xdr:colOff>
      <xdr:row>120</xdr:row>
      <xdr:rowOff>0</xdr:rowOff>
    </xdr:from>
    <xdr:to>
      <xdr:col>7</xdr:col>
      <xdr:colOff>779790</xdr:colOff>
      <xdr:row>121</xdr:row>
      <xdr:rowOff>784820</xdr:rowOff>
    </xdr:to>
    <xdr:sp>
      <xdr:nvSpPr>
        <xdr:cNvPr id="115" name=" "/>
        <xdr:cNvSpPr txBox="1"/>
      </xdr:nvSpPr>
      <xdr:spPr>
        <a:xfrm>
          <a:off x="9650730" y="157238700"/>
          <a:ext cx="95885" cy="22193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9</xdr:col>
      <xdr:colOff>685452</xdr:colOff>
      <xdr:row>120</xdr:row>
      <xdr:rowOff>0</xdr:rowOff>
    </xdr:from>
    <xdr:to>
      <xdr:col>9</xdr:col>
      <xdr:colOff>771965</xdr:colOff>
      <xdr:row>121</xdr:row>
      <xdr:rowOff>784820</xdr:rowOff>
    </xdr:to>
    <xdr:sp>
      <xdr:nvSpPr>
        <xdr:cNvPr id="116" name=" "/>
        <xdr:cNvSpPr txBox="1"/>
      </xdr:nvSpPr>
      <xdr:spPr>
        <a:xfrm>
          <a:off x="12773660" y="157238700"/>
          <a:ext cx="86360" cy="22193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9</xdr:col>
      <xdr:colOff>685452</xdr:colOff>
      <xdr:row>120</xdr:row>
      <xdr:rowOff>0</xdr:rowOff>
    </xdr:from>
    <xdr:to>
      <xdr:col>9</xdr:col>
      <xdr:colOff>771965</xdr:colOff>
      <xdr:row>121</xdr:row>
      <xdr:rowOff>784820</xdr:rowOff>
    </xdr:to>
    <xdr:sp>
      <xdr:nvSpPr>
        <xdr:cNvPr id="117" name=" "/>
        <xdr:cNvSpPr txBox="1"/>
      </xdr:nvSpPr>
      <xdr:spPr>
        <a:xfrm>
          <a:off x="12773660" y="157238700"/>
          <a:ext cx="86360" cy="22193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127</xdr:row>
      <xdr:rowOff>0</xdr:rowOff>
    </xdr:from>
    <xdr:to>
      <xdr:col>3</xdr:col>
      <xdr:colOff>94168</xdr:colOff>
      <xdr:row>127</xdr:row>
      <xdr:rowOff>139303</xdr:rowOff>
    </xdr:to>
    <xdr:sp>
      <xdr:nvSpPr>
        <xdr:cNvPr id="118" name=" "/>
        <xdr:cNvSpPr txBox="1"/>
      </xdr:nvSpPr>
      <xdr:spPr>
        <a:xfrm>
          <a:off x="2371090" y="165785800"/>
          <a:ext cx="93980"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127</xdr:row>
      <xdr:rowOff>0</xdr:rowOff>
    </xdr:from>
    <xdr:to>
      <xdr:col>3</xdr:col>
      <xdr:colOff>1276505</xdr:colOff>
      <xdr:row>127</xdr:row>
      <xdr:rowOff>150911</xdr:rowOff>
    </xdr:to>
    <xdr:sp>
      <xdr:nvSpPr>
        <xdr:cNvPr id="119" name=" "/>
        <xdr:cNvSpPr txBox="1"/>
      </xdr:nvSpPr>
      <xdr:spPr>
        <a:xfrm>
          <a:off x="2813685" y="165785800"/>
          <a:ext cx="833755" cy="15049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127</xdr:row>
      <xdr:rowOff>0</xdr:rowOff>
    </xdr:from>
    <xdr:to>
      <xdr:col>3</xdr:col>
      <xdr:colOff>1276505</xdr:colOff>
      <xdr:row>127</xdr:row>
      <xdr:rowOff>139303</xdr:rowOff>
    </xdr:to>
    <xdr:sp>
      <xdr:nvSpPr>
        <xdr:cNvPr id="120" name=" "/>
        <xdr:cNvSpPr txBox="1"/>
      </xdr:nvSpPr>
      <xdr:spPr>
        <a:xfrm>
          <a:off x="2813685" y="1657858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127</xdr:row>
      <xdr:rowOff>0</xdr:rowOff>
    </xdr:from>
    <xdr:to>
      <xdr:col>3</xdr:col>
      <xdr:colOff>94168</xdr:colOff>
      <xdr:row>127</xdr:row>
      <xdr:rowOff>150911</xdr:rowOff>
    </xdr:to>
    <xdr:sp>
      <xdr:nvSpPr>
        <xdr:cNvPr id="121" name=" "/>
        <xdr:cNvSpPr txBox="1"/>
      </xdr:nvSpPr>
      <xdr:spPr>
        <a:xfrm>
          <a:off x="2371090" y="165785800"/>
          <a:ext cx="93980" cy="15049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127</xdr:row>
      <xdr:rowOff>0</xdr:rowOff>
    </xdr:from>
    <xdr:to>
      <xdr:col>3</xdr:col>
      <xdr:colOff>1276505</xdr:colOff>
      <xdr:row>127</xdr:row>
      <xdr:rowOff>150911</xdr:rowOff>
    </xdr:to>
    <xdr:sp>
      <xdr:nvSpPr>
        <xdr:cNvPr id="122" name=" "/>
        <xdr:cNvSpPr txBox="1"/>
      </xdr:nvSpPr>
      <xdr:spPr>
        <a:xfrm>
          <a:off x="2813685" y="165785800"/>
          <a:ext cx="833755" cy="15049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127</xdr:row>
      <xdr:rowOff>0</xdr:rowOff>
    </xdr:from>
    <xdr:to>
      <xdr:col>3</xdr:col>
      <xdr:colOff>1276505</xdr:colOff>
      <xdr:row>127</xdr:row>
      <xdr:rowOff>139303</xdr:rowOff>
    </xdr:to>
    <xdr:sp>
      <xdr:nvSpPr>
        <xdr:cNvPr id="123" name=" "/>
        <xdr:cNvSpPr txBox="1"/>
      </xdr:nvSpPr>
      <xdr:spPr>
        <a:xfrm>
          <a:off x="2813685" y="1657858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7</xdr:col>
      <xdr:colOff>684026</xdr:colOff>
      <xdr:row>127</xdr:row>
      <xdr:rowOff>0</xdr:rowOff>
    </xdr:from>
    <xdr:to>
      <xdr:col>7</xdr:col>
      <xdr:colOff>779790</xdr:colOff>
      <xdr:row>129</xdr:row>
      <xdr:rowOff>275133</xdr:rowOff>
    </xdr:to>
    <xdr:sp>
      <xdr:nvSpPr>
        <xdr:cNvPr id="124" name=" "/>
        <xdr:cNvSpPr txBox="1"/>
      </xdr:nvSpPr>
      <xdr:spPr>
        <a:xfrm>
          <a:off x="9650730" y="165785800"/>
          <a:ext cx="95885" cy="2218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9</xdr:col>
      <xdr:colOff>685452</xdr:colOff>
      <xdr:row>127</xdr:row>
      <xdr:rowOff>0</xdr:rowOff>
    </xdr:from>
    <xdr:to>
      <xdr:col>9</xdr:col>
      <xdr:colOff>771965</xdr:colOff>
      <xdr:row>129</xdr:row>
      <xdr:rowOff>275133</xdr:rowOff>
    </xdr:to>
    <xdr:sp>
      <xdr:nvSpPr>
        <xdr:cNvPr id="125" name=" "/>
        <xdr:cNvSpPr txBox="1"/>
      </xdr:nvSpPr>
      <xdr:spPr>
        <a:xfrm>
          <a:off x="12773660" y="165785800"/>
          <a:ext cx="86360" cy="2218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H146"/>
  <sheetViews>
    <sheetView tabSelected="1" zoomScale="60" zoomScaleNormal="60" topLeftCell="K1" workbookViewId="0">
      <pane ySplit="5" topLeftCell="A65" activePane="bottomLeft" state="frozen"/>
      <selection/>
      <selection pane="bottomLeft" activeCell="AB70" sqref="AB70"/>
    </sheetView>
  </sheetViews>
  <sheetFormatPr defaultColWidth="9" defaultRowHeight="13.5"/>
  <cols>
    <col min="2" max="2" width="13.225" customWidth="1"/>
    <col min="3" max="3" width="8.89166666666667" customWidth="1"/>
    <col min="4" max="4" width="45" customWidth="1"/>
    <col min="5" max="5" width="17.6666666666667" customWidth="1"/>
    <col min="6" max="6" width="15" customWidth="1"/>
    <col min="7" max="7" width="8.89166666666667" customWidth="1"/>
    <col min="8" max="8" width="25.225" customWidth="1"/>
    <col min="9" max="9" width="15.7416666666667" customWidth="1"/>
    <col min="10" max="10" width="85.8666666666667" customWidth="1"/>
    <col min="11" max="11" width="11.1083333333333" customWidth="1"/>
    <col min="12" max="13" width="12.6416666666667" customWidth="1"/>
    <col min="14" max="14" width="15.1833333333333" customWidth="1"/>
    <col min="15" max="15" width="13.3333333333333" customWidth="1"/>
    <col min="16" max="16" width="15.8333333333333" customWidth="1"/>
    <col min="17" max="19" width="8.89166666666667" customWidth="1"/>
    <col min="20" max="20" width="15.4416666666667" customWidth="1"/>
    <col min="21" max="21" width="12.3833333333333" customWidth="1"/>
    <col min="22" max="22" width="8.89166666666667" customWidth="1"/>
    <col min="23" max="26" width="14.025" customWidth="1"/>
    <col min="27" max="27" width="17.775" customWidth="1"/>
    <col min="28" max="28" width="52.6416666666667" customWidth="1"/>
    <col min="29" max="29" width="58.4083333333333" customWidth="1"/>
    <col min="30" max="30" width="14.5833333333333" customWidth="1"/>
    <col min="31" max="31" width="15.6916666666667" customWidth="1"/>
    <col min="32" max="32" width="8.89166666666667" customWidth="1"/>
    <col min="33" max="33" width="13.6583333333333" customWidth="1"/>
  </cols>
  <sheetData>
    <row r="1" s="1" customFormat="1" ht="40" customHeight="1" spans="1:33">
      <c r="A1" s="6" t="s">
        <v>0</v>
      </c>
      <c r="B1" s="6"/>
      <c r="C1" s="7"/>
      <c r="D1" s="6"/>
      <c r="E1" s="8"/>
      <c r="F1" s="8"/>
      <c r="G1" s="9"/>
      <c r="H1" s="9"/>
      <c r="I1" s="9"/>
      <c r="J1" s="8" t="s">
        <v>1</v>
      </c>
      <c r="K1" s="8"/>
      <c r="L1" s="9"/>
      <c r="M1" s="9"/>
      <c r="N1" s="9"/>
      <c r="O1" s="9"/>
      <c r="P1" s="9"/>
      <c r="Q1" s="9"/>
      <c r="R1" s="9"/>
      <c r="S1" s="9"/>
      <c r="T1" s="9"/>
      <c r="U1" s="9"/>
      <c r="V1" s="9"/>
      <c r="W1" s="9"/>
      <c r="X1" s="9"/>
      <c r="Y1" s="9"/>
      <c r="Z1" s="9"/>
      <c r="AA1" s="9"/>
      <c r="AB1" s="9"/>
      <c r="AC1" s="9"/>
      <c r="AD1" s="9"/>
      <c r="AE1" s="9"/>
      <c r="AF1" s="9"/>
      <c r="AG1" s="9"/>
    </row>
    <row r="2" s="1" customFormat="1" ht="40" customHeight="1" spans="1:33">
      <c r="A2" s="10" t="s">
        <v>2</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37"/>
    </row>
    <row r="3" s="1" customFormat="1" ht="40" customHeight="1" spans="1:33">
      <c r="A3" s="11" t="s">
        <v>3</v>
      </c>
      <c r="B3" s="11" t="s">
        <v>4</v>
      </c>
      <c r="C3" s="12" t="s">
        <v>5</v>
      </c>
      <c r="D3" s="11" t="s">
        <v>6</v>
      </c>
      <c r="E3" s="11" t="s">
        <v>7</v>
      </c>
      <c r="F3" s="11" t="s">
        <v>8</v>
      </c>
      <c r="G3" s="11" t="s">
        <v>9</v>
      </c>
      <c r="H3" s="11" t="s">
        <v>10</v>
      </c>
      <c r="I3" s="11" t="s">
        <v>11</v>
      </c>
      <c r="J3" s="11" t="s">
        <v>12</v>
      </c>
      <c r="K3" s="11" t="s">
        <v>13</v>
      </c>
      <c r="L3" s="11" t="s">
        <v>14</v>
      </c>
      <c r="M3" s="11"/>
      <c r="N3" s="11" t="s">
        <v>15</v>
      </c>
      <c r="O3" s="12" t="s">
        <v>16</v>
      </c>
      <c r="P3" s="12"/>
      <c r="Q3" s="12"/>
      <c r="R3" s="12"/>
      <c r="S3" s="12"/>
      <c r="T3" s="12"/>
      <c r="U3" s="12"/>
      <c r="V3" s="12"/>
      <c r="W3" s="11" t="s">
        <v>17</v>
      </c>
      <c r="X3" s="11"/>
      <c r="Y3" s="11"/>
      <c r="Z3" s="11"/>
      <c r="AA3" s="11"/>
      <c r="AB3" s="11" t="s">
        <v>18</v>
      </c>
      <c r="AC3" s="11" t="s">
        <v>19</v>
      </c>
      <c r="AD3" s="11" t="s">
        <v>20</v>
      </c>
      <c r="AE3" s="11" t="s">
        <v>21</v>
      </c>
      <c r="AF3" s="11" t="s">
        <v>22</v>
      </c>
      <c r="AG3" s="13" t="s">
        <v>23</v>
      </c>
    </row>
    <row r="4" s="1" customFormat="1" ht="40" customHeight="1" spans="1:33">
      <c r="A4" s="11"/>
      <c r="B4" s="11"/>
      <c r="C4" s="12"/>
      <c r="D4" s="11"/>
      <c r="E4" s="11"/>
      <c r="F4" s="11"/>
      <c r="G4" s="11"/>
      <c r="H4" s="11"/>
      <c r="I4" s="11"/>
      <c r="J4" s="11"/>
      <c r="K4" s="11"/>
      <c r="L4" s="11" t="s">
        <v>24</v>
      </c>
      <c r="M4" s="11" t="s">
        <v>25</v>
      </c>
      <c r="N4" s="11"/>
      <c r="O4" s="11" t="s">
        <v>26</v>
      </c>
      <c r="P4" s="12" t="s">
        <v>27</v>
      </c>
      <c r="Q4" s="11" t="s">
        <v>28</v>
      </c>
      <c r="R4" s="11" t="s">
        <v>29</v>
      </c>
      <c r="S4" s="11" t="s">
        <v>30</v>
      </c>
      <c r="T4" s="11" t="s">
        <v>31</v>
      </c>
      <c r="U4" s="11" t="s">
        <v>32</v>
      </c>
      <c r="V4" s="11" t="s">
        <v>33</v>
      </c>
      <c r="W4" s="11" t="s">
        <v>34</v>
      </c>
      <c r="X4" s="11" t="s">
        <v>35</v>
      </c>
      <c r="Y4" s="11" t="s">
        <v>36</v>
      </c>
      <c r="Z4" s="11" t="s">
        <v>37</v>
      </c>
      <c r="AA4" s="11" t="s">
        <v>38</v>
      </c>
      <c r="AB4" s="11"/>
      <c r="AC4" s="11"/>
      <c r="AD4" s="11"/>
      <c r="AE4" s="11"/>
      <c r="AF4" s="11"/>
      <c r="AG4" s="13"/>
    </row>
    <row r="5" s="1" customFormat="1" ht="40" customHeight="1" spans="1:33">
      <c r="A5" s="11"/>
      <c r="B5" s="11"/>
      <c r="C5" s="12"/>
      <c r="D5" s="11"/>
      <c r="E5" s="11"/>
      <c r="F5" s="11"/>
      <c r="G5" s="11"/>
      <c r="H5" s="11"/>
      <c r="I5" s="11"/>
      <c r="J5" s="11"/>
      <c r="K5" s="11"/>
      <c r="L5" s="11"/>
      <c r="M5" s="11"/>
      <c r="N5" s="11"/>
      <c r="O5" s="11"/>
      <c r="P5" s="12"/>
      <c r="Q5" s="11"/>
      <c r="R5" s="11"/>
      <c r="S5" s="11"/>
      <c r="T5" s="11"/>
      <c r="U5" s="11"/>
      <c r="V5" s="11"/>
      <c r="W5" s="11"/>
      <c r="X5" s="11"/>
      <c r="Y5" s="11"/>
      <c r="Z5" s="11"/>
      <c r="AA5" s="11"/>
      <c r="AB5" s="11"/>
      <c r="AC5" s="11"/>
      <c r="AD5" s="11"/>
      <c r="AE5" s="11"/>
      <c r="AF5" s="11"/>
      <c r="AG5" s="13"/>
    </row>
    <row r="6" s="2" customFormat="1" ht="46" customHeight="1" spans="1:33">
      <c r="A6" s="13" t="s">
        <v>39</v>
      </c>
      <c r="B6" s="13"/>
      <c r="C6" s="13"/>
      <c r="D6" s="13"/>
      <c r="E6" s="13"/>
      <c r="F6" s="13"/>
      <c r="G6" s="13"/>
      <c r="H6" s="13"/>
      <c r="I6" s="13"/>
      <c r="J6" s="13"/>
      <c r="K6" s="13"/>
      <c r="L6" s="13" t="e">
        <f>L7+L91+L95+L136+L143+L139</f>
        <v>#REF!</v>
      </c>
      <c r="M6" s="13" t="e">
        <f>M7+M91+M95+M136+M143+M139</f>
        <v>#REF!</v>
      </c>
      <c r="N6" s="13" t="e">
        <f>N7+N91+N95+N136+N143+N139</f>
        <v>#REF!</v>
      </c>
      <c r="O6" s="13" t="e">
        <f t="shared" ref="O6:T6" si="0">O7+O91+O95+O136+O143+O139</f>
        <v>#REF!</v>
      </c>
      <c r="P6" s="13" t="e">
        <f t="shared" si="0"/>
        <v>#REF!</v>
      </c>
      <c r="Q6" s="13" t="e">
        <f t="shared" si="0"/>
        <v>#REF!</v>
      </c>
      <c r="R6" s="13" t="e">
        <f t="shared" si="0"/>
        <v>#REF!</v>
      </c>
      <c r="S6" s="13" t="e">
        <f t="shared" si="0"/>
        <v>#REF!</v>
      </c>
      <c r="T6" s="13" t="e">
        <f t="shared" si="0"/>
        <v>#REF!</v>
      </c>
      <c r="U6" s="13" t="e">
        <f>U7+U91+U95+U136+U143</f>
        <v>#REF!</v>
      </c>
      <c r="V6" s="13" t="e">
        <f>V7+V91+V95+V136+V143</f>
        <v>#REF!</v>
      </c>
      <c r="W6" s="13"/>
      <c r="X6" s="13"/>
      <c r="Y6" s="13"/>
      <c r="Z6" s="13"/>
      <c r="AA6" s="13"/>
      <c r="AB6" s="13"/>
      <c r="AC6" s="13"/>
      <c r="AD6" s="13"/>
      <c r="AE6" s="13"/>
      <c r="AF6" s="13"/>
      <c r="AG6" s="13"/>
    </row>
    <row r="7" s="2" customFormat="1" ht="33" customHeight="1" spans="1:33">
      <c r="A7" s="12" t="s">
        <v>40</v>
      </c>
      <c r="B7" s="12" t="s">
        <v>41</v>
      </c>
      <c r="C7" s="12"/>
      <c r="D7" s="12"/>
      <c r="E7" s="12"/>
      <c r="F7" s="12"/>
      <c r="G7" s="12"/>
      <c r="H7" s="12"/>
      <c r="I7" s="12"/>
      <c r="J7" s="12"/>
      <c r="K7" s="11"/>
      <c r="L7" s="11" t="e">
        <f>L8+L20+L57+L88+L73+L84</f>
        <v>#REF!</v>
      </c>
      <c r="M7" s="11" t="e">
        <f>M8+M20+M57+M88+M73+M84</f>
        <v>#REF!</v>
      </c>
      <c r="N7" s="11" t="e">
        <f>N8+N20+N57+N88+N73+N84</f>
        <v>#REF!</v>
      </c>
      <c r="O7" s="11" t="e">
        <f t="shared" ref="O7:V7" si="1">O8+O20+O57+O88+O73+O84</f>
        <v>#REF!</v>
      </c>
      <c r="P7" s="11" t="e">
        <f t="shared" si="1"/>
        <v>#REF!</v>
      </c>
      <c r="Q7" s="11" t="e">
        <f t="shared" si="1"/>
        <v>#REF!</v>
      </c>
      <c r="R7" s="11" t="e">
        <f t="shared" si="1"/>
        <v>#REF!</v>
      </c>
      <c r="S7" s="11" t="e">
        <f t="shared" si="1"/>
        <v>#REF!</v>
      </c>
      <c r="T7" s="11" t="e">
        <f t="shared" si="1"/>
        <v>#REF!</v>
      </c>
      <c r="U7" s="11" t="e">
        <f t="shared" si="1"/>
        <v>#REF!</v>
      </c>
      <c r="V7" s="11" t="e">
        <f t="shared" si="1"/>
        <v>#REF!</v>
      </c>
      <c r="W7" s="11"/>
      <c r="X7" s="11"/>
      <c r="Y7" s="11"/>
      <c r="Z7" s="11"/>
      <c r="AA7" s="11"/>
      <c r="AB7" s="11"/>
      <c r="AC7" s="11"/>
      <c r="AD7" s="11"/>
      <c r="AE7" s="11"/>
      <c r="AF7" s="11"/>
      <c r="AG7" s="13"/>
    </row>
    <row r="8" s="2" customFormat="1" ht="40" customHeight="1" spans="1:33">
      <c r="A8" s="14" t="s">
        <v>42</v>
      </c>
      <c r="B8" s="12" t="s">
        <v>43</v>
      </c>
      <c r="C8" s="12"/>
      <c r="D8" s="12"/>
      <c r="E8" s="12"/>
      <c r="F8" s="12"/>
      <c r="G8" s="12"/>
      <c r="H8" s="12"/>
      <c r="I8" s="12"/>
      <c r="J8" s="12"/>
      <c r="K8" s="11"/>
      <c r="L8" s="13">
        <f>L9+L11+L13+L15+L18</f>
        <v>50172</v>
      </c>
      <c r="M8" s="13">
        <f>M9+M11+M13+M15+M18</f>
        <v>152804</v>
      </c>
      <c r="N8" s="13">
        <f>N9+N11+N13+N15+N18</f>
        <v>8714.97</v>
      </c>
      <c r="O8" s="13">
        <f>O9+O11+O13+O15+O18</f>
        <v>8714.97</v>
      </c>
      <c r="P8" s="13">
        <f t="shared" ref="P8:V8" si="2">P9+P11+P13+P15+P18</f>
        <v>0</v>
      </c>
      <c r="Q8" s="13">
        <f t="shared" si="2"/>
        <v>0</v>
      </c>
      <c r="R8" s="13">
        <f t="shared" si="2"/>
        <v>0</v>
      </c>
      <c r="S8" s="13">
        <f t="shared" si="2"/>
        <v>0</v>
      </c>
      <c r="T8" s="13">
        <f t="shared" si="2"/>
        <v>0</v>
      </c>
      <c r="U8" s="13">
        <f t="shared" si="2"/>
        <v>0</v>
      </c>
      <c r="V8" s="13">
        <f t="shared" si="2"/>
        <v>0</v>
      </c>
      <c r="W8" s="11"/>
      <c r="X8" s="11"/>
      <c r="Y8" s="11"/>
      <c r="Z8" s="11"/>
      <c r="AA8" s="11"/>
      <c r="AB8" s="11"/>
      <c r="AC8" s="11"/>
      <c r="AD8" s="11"/>
      <c r="AE8" s="11"/>
      <c r="AF8" s="11"/>
      <c r="AG8" s="13"/>
    </row>
    <row r="9" s="2" customFormat="1" ht="40" customHeight="1" spans="1:33">
      <c r="A9" s="14" t="s">
        <v>44</v>
      </c>
      <c r="B9" s="12" t="s">
        <v>45</v>
      </c>
      <c r="C9" s="12"/>
      <c r="D9" s="12"/>
      <c r="E9" s="12"/>
      <c r="F9" s="12"/>
      <c r="G9" s="12"/>
      <c r="H9" s="12"/>
      <c r="I9" s="12"/>
      <c r="J9" s="12"/>
      <c r="K9" s="23"/>
      <c r="L9" s="13">
        <f>L10</f>
        <v>8500</v>
      </c>
      <c r="M9" s="13">
        <f>M10</f>
        <v>40667</v>
      </c>
      <c r="N9" s="13">
        <f>N10</f>
        <v>2500</v>
      </c>
      <c r="O9" s="13">
        <f>O10</f>
        <v>2500</v>
      </c>
      <c r="P9" s="13">
        <f t="shared" ref="P9:V9" si="3">P10</f>
        <v>0</v>
      </c>
      <c r="Q9" s="13">
        <f t="shared" si="3"/>
        <v>0</v>
      </c>
      <c r="R9" s="13">
        <f t="shared" si="3"/>
        <v>0</v>
      </c>
      <c r="S9" s="13">
        <f t="shared" si="3"/>
        <v>0</v>
      </c>
      <c r="T9" s="13">
        <f t="shared" si="3"/>
        <v>0</v>
      </c>
      <c r="U9" s="13">
        <f t="shared" si="3"/>
        <v>0</v>
      </c>
      <c r="V9" s="13">
        <f t="shared" si="3"/>
        <v>0</v>
      </c>
      <c r="W9" s="23"/>
      <c r="X9" s="23"/>
      <c r="Y9" s="23" t="s">
        <v>1</v>
      </c>
      <c r="Z9" s="23"/>
      <c r="AA9" s="23"/>
      <c r="AB9" s="23"/>
      <c r="AC9" s="23"/>
      <c r="AD9" s="23"/>
      <c r="AE9" s="23"/>
      <c r="AF9" s="23"/>
      <c r="AG9" s="38"/>
    </row>
    <row r="10" s="2" customFormat="1" ht="126" customHeight="1" spans="1:33">
      <c r="A10" s="15">
        <v>1</v>
      </c>
      <c r="B10" s="15" t="s">
        <v>46</v>
      </c>
      <c r="C10" s="15" t="s">
        <v>47</v>
      </c>
      <c r="D10" s="15" t="s">
        <v>48</v>
      </c>
      <c r="E10" s="15" t="s">
        <v>41</v>
      </c>
      <c r="F10" s="15" t="s">
        <v>43</v>
      </c>
      <c r="G10" s="15" t="s">
        <v>49</v>
      </c>
      <c r="H10" s="15" t="s">
        <v>50</v>
      </c>
      <c r="I10" s="16" t="s">
        <v>51</v>
      </c>
      <c r="J10" s="24" t="s">
        <v>52</v>
      </c>
      <c r="K10" s="15">
        <v>8500</v>
      </c>
      <c r="L10" s="15">
        <v>8500</v>
      </c>
      <c r="M10" s="15">
        <v>40667</v>
      </c>
      <c r="N10" s="15">
        <v>2500</v>
      </c>
      <c r="O10" s="15">
        <v>2500</v>
      </c>
      <c r="P10" s="15"/>
      <c r="Q10" s="15"/>
      <c r="R10" s="15"/>
      <c r="S10" s="15"/>
      <c r="T10" s="15"/>
      <c r="U10" s="15"/>
      <c r="V10" s="15"/>
      <c r="W10" s="15" t="s">
        <v>53</v>
      </c>
      <c r="X10" s="15" t="s">
        <v>54</v>
      </c>
      <c r="Y10" s="15" t="s">
        <v>53</v>
      </c>
      <c r="Z10" s="15" t="s">
        <v>54</v>
      </c>
      <c r="AA10" s="15" t="s">
        <v>55</v>
      </c>
      <c r="AB10" s="15" t="s">
        <v>56</v>
      </c>
      <c r="AC10" s="15" t="s">
        <v>57</v>
      </c>
      <c r="AD10" s="31" t="s">
        <v>58</v>
      </c>
      <c r="AE10" s="11"/>
      <c r="AF10" s="15"/>
      <c r="AG10" s="25"/>
    </row>
    <row r="11" s="2" customFormat="1" ht="33" customHeight="1" spans="1:33">
      <c r="A11" s="14" t="s">
        <v>44</v>
      </c>
      <c r="B11" s="12" t="s">
        <v>59</v>
      </c>
      <c r="C11" s="12"/>
      <c r="D11" s="12"/>
      <c r="E11" s="12"/>
      <c r="F11" s="12"/>
      <c r="G11" s="12"/>
      <c r="H11" s="12"/>
      <c r="I11" s="12"/>
      <c r="J11" s="12"/>
      <c r="K11" s="23"/>
      <c r="L11" s="13">
        <f>L12</f>
        <v>21000</v>
      </c>
      <c r="M11" s="13">
        <f>M12</f>
        <v>67575</v>
      </c>
      <c r="N11" s="13">
        <f>N12</f>
        <v>2000</v>
      </c>
      <c r="O11" s="13">
        <f t="shared" ref="O11:V11" si="4">O12</f>
        <v>2000</v>
      </c>
      <c r="P11" s="13">
        <f t="shared" si="4"/>
        <v>0</v>
      </c>
      <c r="Q11" s="13">
        <f t="shared" si="4"/>
        <v>0</v>
      </c>
      <c r="R11" s="13">
        <f t="shared" si="4"/>
        <v>0</v>
      </c>
      <c r="S11" s="13">
        <f t="shared" si="4"/>
        <v>0</v>
      </c>
      <c r="T11" s="13">
        <f t="shared" si="4"/>
        <v>0</v>
      </c>
      <c r="U11" s="13">
        <f t="shared" si="4"/>
        <v>0</v>
      </c>
      <c r="V11" s="13">
        <f t="shared" si="4"/>
        <v>0</v>
      </c>
      <c r="W11" s="23"/>
      <c r="X11" s="23"/>
      <c r="Y11" s="23"/>
      <c r="Z11" s="23"/>
      <c r="AA11" s="23"/>
      <c r="AB11" s="23"/>
      <c r="AC11" s="23"/>
      <c r="AD11" s="23"/>
      <c r="AE11" s="23"/>
      <c r="AF11" s="23"/>
      <c r="AG11" s="38"/>
    </row>
    <row r="12" s="2" customFormat="1" ht="121" customHeight="1" spans="1:33">
      <c r="A12" s="15">
        <v>2</v>
      </c>
      <c r="B12" s="13" t="s">
        <v>60</v>
      </c>
      <c r="C12" s="13" t="s">
        <v>47</v>
      </c>
      <c r="D12" s="15" t="s">
        <v>61</v>
      </c>
      <c r="E12" s="15" t="s">
        <v>41</v>
      </c>
      <c r="F12" s="15" t="s">
        <v>43</v>
      </c>
      <c r="G12" s="15" t="s">
        <v>49</v>
      </c>
      <c r="H12" s="15" t="s">
        <v>50</v>
      </c>
      <c r="I12" s="16" t="s">
        <v>51</v>
      </c>
      <c r="J12" s="24" t="s">
        <v>62</v>
      </c>
      <c r="K12" s="15">
        <v>21000</v>
      </c>
      <c r="L12" s="15">
        <v>21000</v>
      </c>
      <c r="M12" s="15">
        <v>67575</v>
      </c>
      <c r="N12" s="15">
        <v>2000</v>
      </c>
      <c r="O12" s="15">
        <v>2000</v>
      </c>
      <c r="P12" s="15"/>
      <c r="Q12" s="15"/>
      <c r="R12" s="15"/>
      <c r="S12" s="15"/>
      <c r="T12" s="15">
        <v>0</v>
      </c>
      <c r="U12" s="15"/>
      <c r="V12" s="15"/>
      <c r="W12" s="15" t="s">
        <v>53</v>
      </c>
      <c r="X12" s="15" t="s">
        <v>54</v>
      </c>
      <c r="Y12" s="15" t="s">
        <v>53</v>
      </c>
      <c r="Z12" s="15" t="s">
        <v>54</v>
      </c>
      <c r="AA12" s="15" t="s">
        <v>55</v>
      </c>
      <c r="AB12" s="15" t="s">
        <v>63</v>
      </c>
      <c r="AC12" s="15" t="s">
        <v>64</v>
      </c>
      <c r="AD12" s="31" t="s">
        <v>58</v>
      </c>
      <c r="AE12" s="11"/>
      <c r="AF12" s="15"/>
      <c r="AG12" s="25"/>
    </row>
    <row r="13" s="2" customFormat="1" ht="33" customHeight="1" spans="1:33">
      <c r="A13" s="14" t="s">
        <v>44</v>
      </c>
      <c r="B13" s="12" t="s">
        <v>65</v>
      </c>
      <c r="C13" s="12"/>
      <c r="D13" s="12"/>
      <c r="E13" s="12"/>
      <c r="F13" s="12"/>
      <c r="G13" s="12"/>
      <c r="H13" s="12"/>
      <c r="I13" s="12"/>
      <c r="J13" s="12"/>
      <c r="K13" s="23"/>
      <c r="L13" s="13">
        <f>L14</f>
        <v>6457</v>
      </c>
      <c r="M13" s="13">
        <f>M14</f>
        <v>15556</v>
      </c>
      <c r="N13" s="13">
        <f>N14</f>
        <v>300</v>
      </c>
      <c r="O13" s="13">
        <f>O14</f>
        <v>300</v>
      </c>
      <c r="P13" s="13">
        <f t="shared" ref="P13:V13" si="5">P14</f>
        <v>0</v>
      </c>
      <c r="Q13" s="13">
        <f t="shared" si="5"/>
        <v>0</v>
      </c>
      <c r="R13" s="13">
        <f t="shared" si="5"/>
        <v>0</v>
      </c>
      <c r="S13" s="13">
        <f t="shared" si="5"/>
        <v>0</v>
      </c>
      <c r="T13" s="13">
        <f t="shared" si="5"/>
        <v>0</v>
      </c>
      <c r="U13" s="13">
        <f t="shared" si="5"/>
        <v>0</v>
      </c>
      <c r="V13" s="13">
        <f t="shared" si="5"/>
        <v>0</v>
      </c>
      <c r="W13" s="23"/>
      <c r="X13" s="23"/>
      <c r="Y13" s="23"/>
      <c r="Z13" s="23"/>
      <c r="AA13" s="23"/>
      <c r="AB13" s="23"/>
      <c r="AC13" s="23"/>
      <c r="AD13" s="23"/>
      <c r="AE13" s="23"/>
      <c r="AF13" s="23"/>
      <c r="AG13" s="38"/>
    </row>
    <row r="14" s="2" customFormat="1" ht="141" customHeight="1" spans="1:33">
      <c r="A14" s="15">
        <v>3</v>
      </c>
      <c r="B14" s="13" t="s">
        <v>66</v>
      </c>
      <c r="C14" s="13" t="s">
        <v>47</v>
      </c>
      <c r="D14" s="15" t="s">
        <v>67</v>
      </c>
      <c r="E14" s="15" t="s">
        <v>41</v>
      </c>
      <c r="F14" s="13" t="s">
        <v>43</v>
      </c>
      <c r="G14" s="13" t="s">
        <v>49</v>
      </c>
      <c r="H14" s="15" t="s">
        <v>50</v>
      </c>
      <c r="I14" s="14" t="s">
        <v>51</v>
      </c>
      <c r="J14" s="24" t="s">
        <v>68</v>
      </c>
      <c r="K14" s="13">
        <v>14707</v>
      </c>
      <c r="L14" s="13">
        <v>6457</v>
      </c>
      <c r="M14" s="13">
        <v>15556</v>
      </c>
      <c r="N14" s="15">
        <v>300</v>
      </c>
      <c r="O14" s="15">
        <v>300</v>
      </c>
      <c r="P14" s="13"/>
      <c r="Q14" s="13"/>
      <c r="R14" s="13"/>
      <c r="S14" s="13"/>
      <c r="T14" s="13">
        <f>N14-O14</f>
        <v>0</v>
      </c>
      <c r="U14" s="13"/>
      <c r="V14" s="13"/>
      <c r="W14" s="15" t="s">
        <v>69</v>
      </c>
      <c r="X14" s="13" t="s">
        <v>70</v>
      </c>
      <c r="Y14" s="15" t="s">
        <v>71</v>
      </c>
      <c r="Z14" s="13" t="s">
        <v>72</v>
      </c>
      <c r="AA14" s="13" t="s">
        <v>55</v>
      </c>
      <c r="AB14" s="15" t="s">
        <v>56</v>
      </c>
      <c r="AC14" s="15" t="s">
        <v>73</v>
      </c>
      <c r="AD14" s="31" t="s">
        <v>58</v>
      </c>
      <c r="AE14" s="11"/>
      <c r="AF14" s="15"/>
      <c r="AG14" s="25"/>
    </row>
    <row r="15" s="2" customFormat="1" ht="37" customHeight="1" spans="1:33">
      <c r="A15" s="14" t="s">
        <v>44</v>
      </c>
      <c r="B15" s="12" t="s">
        <v>74</v>
      </c>
      <c r="C15" s="12"/>
      <c r="D15" s="12"/>
      <c r="E15" s="12"/>
      <c r="F15" s="12"/>
      <c r="G15" s="12"/>
      <c r="H15" s="12"/>
      <c r="I15" s="12"/>
      <c r="J15" s="12"/>
      <c r="K15" s="23"/>
      <c r="L15" s="13">
        <f>SUM(L16:L17)</f>
        <v>4226</v>
      </c>
      <c r="M15" s="13">
        <f>SUM(M16:M17)</f>
        <v>19017</v>
      </c>
      <c r="N15" s="13">
        <f>SUM(N16:N17)</f>
        <v>1714.97</v>
      </c>
      <c r="O15" s="13">
        <f>SUM(O16:O17)</f>
        <v>1714.97</v>
      </c>
      <c r="P15" s="13">
        <f t="shared" ref="P15:V15" si="6">SUM(P16:P17)</f>
        <v>0</v>
      </c>
      <c r="Q15" s="13">
        <f t="shared" si="6"/>
        <v>0</v>
      </c>
      <c r="R15" s="13">
        <f t="shared" si="6"/>
        <v>0</v>
      </c>
      <c r="S15" s="13">
        <f t="shared" si="6"/>
        <v>0</v>
      </c>
      <c r="T15" s="13">
        <f t="shared" si="6"/>
        <v>0</v>
      </c>
      <c r="U15" s="13">
        <f t="shared" si="6"/>
        <v>0</v>
      </c>
      <c r="V15" s="13">
        <f t="shared" si="6"/>
        <v>0</v>
      </c>
      <c r="W15" s="23"/>
      <c r="X15" s="23"/>
      <c r="Y15" s="23"/>
      <c r="Z15" s="23"/>
      <c r="AA15" s="23"/>
      <c r="AB15" s="23"/>
      <c r="AC15" s="23"/>
      <c r="AD15" s="23"/>
      <c r="AE15" s="23"/>
      <c r="AF15" s="23"/>
      <c r="AG15" s="23"/>
    </row>
    <row r="16" s="2" customFormat="1" ht="151" customHeight="1" spans="1:33">
      <c r="A16" s="15">
        <v>4</v>
      </c>
      <c r="B16" s="13" t="s">
        <v>75</v>
      </c>
      <c r="C16" s="13" t="s">
        <v>47</v>
      </c>
      <c r="D16" s="15" t="s">
        <v>76</v>
      </c>
      <c r="E16" s="15" t="s">
        <v>41</v>
      </c>
      <c r="F16" s="13" t="s">
        <v>43</v>
      </c>
      <c r="G16" s="13" t="s">
        <v>49</v>
      </c>
      <c r="H16" s="15" t="s">
        <v>50</v>
      </c>
      <c r="I16" s="14" t="s">
        <v>51</v>
      </c>
      <c r="J16" s="24" t="s">
        <v>77</v>
      </c>
      <c r="K16" s="13">
        <v>3226</v>
      </c>
      <c r="L16" s="13">
        <v>3226</v>
      </c>
      <c r="M16" s="13">
        <v>14517</v>
      </c>
      <c r="N16" s="15">
        <v>1600</v>
      </c>
      <c r="O16" s="15">
        <v>1600</v>
      </c>
      <c r="P16" s="13"/>
      <c r="Q16" s="13"/>
      <c r="R16" s="13"/>
      <c r="S16" s="13"/>
      <c r="T16" s="13"/>
      <c r="U16" s="13"/>
      <c r="V16" s="13"/>
      <c r="W16" s="15" t="s">
        <v>78</v>
      </c>
      <c r="X16" s="13" t="s">
        <v>79</v>
      </c>
      <c r="Y16" s="15" t="s">
        <v>78</v>
      </c>
      <c r="Z16" s="13" t="s">
        <v>79</v>
      </c>
      <c r="AA16" s="13" t="s">
        <v>80</v>
      </c>
      <c r="AB16" s="15" t="s">
        <v>81</v>
      </c>
      <c r="AC16" s="15" t="s">
        <v>82</v>
      </c>
      <c r="AD16" s="31" t="s">
        <v>58</v>
      </c>
      <c r="AE16" s="11"/>
      <c r="AF16" s="15"/>
      <c r="AG16" s="25"/>
    </row>
    <row r="17" s="2" customFormat="1" ht="120" customHeight="1" spans="1:33">
      <c r="A17" s="15">
        <v>5</v>
      </c>
      <c r="B17" s="13" t="s">
        <v>83</v>
      </c>
      <c r="C17" s="13" t="s">
        <v>47</v>
      </c>
      <c r="D17" s="15" t="s">
        <v>84</v>
      </c>
      <c r="E17" s="15" t="s">
        <v>41</v>
      </c>
      <c r="F17" s="13" t="s">
        <v>43</v>
      </c>
      <c r="G17" s="13" t="s">
        <v>49</v>
      </c>
      <c r="H17" s="15" t="s">
        <v>50</v>
      </c>
      <c r="I17" s="14" t="s">
        <v>51</v>
      </c>
      <c r="J17" s="24" t="s">
        <v>85</v>
      </c>
      <c r="K17" s="13">
        <v>1000</v>
      </c>
      <c r="L17" s="13">
        <v>1000</v>
      </c>
      <c r="M17" s="13">
        <v>4500</v>
      </c>
      <c r="N17" s="15">
        <v>114.97</v>
      </c>
      <c r="O17" s="15">
        <v>114.97</v>
      </c>
      <c r="P17" s="13"/>
      <c r="Q17" s="13"/>
      <c r="R17" s="13"/>
      <c r="S17" s="13"/>
      <c r="T17" s="13"/>
      <c r="U17" s="13"/>
      <c r="V17" s="13"/>
      <c r="W17" s="15" t="s">
        <v>86</v>
      </c>
      <c r="X17" s="13" t="s">
        <v>87</v>
      </c>
      <c r="Y17" s="15" t="s">
        <v>86</v>
      </c>
      <c r="Z17" s="13" t="s">
        <v>87</v>
      </c>
      <c r="AA17" s="13" t="s">
        <v>88</v>
      </c>
      <c r="AB17" s="15" t="s">
        <v>89</v>
      </c>
      <c r="AC17" s="15" t="s">
        <v>90</v>
      </c>
      <c r="AD17" s="31" t="s">
        <v>58</v>
      </c>
      <c r="AE17" s="11"/>
      <c r="AF17" s="15"/>
      <c r="AG17" s="25"/>
    </row>
    <row r="18" s="2" customFormat="1" ht="37" customHeight="1" spans="1:33">
      <c r="A18" s="14" t="s">
        <v>44</v>
      </c>
      <c r="B18" s="12" t="s">
        <v>91</v>
      </c>
      <c r="C18" s="12"/>
      <c r="D18" s="12"/>
      <c r="E18" s="12"/>
      <c r="F18" s="12"/>
      <c r="G18" s="12"/>
      <c r="H18" s="12"/>
      <c r="I18" s="12"/>
      <c r="J18" s="12"/>
      <c r="K18" s="13">
        <f>K19</f>
        <v>2900</v>
      </c>
      <c r="L18" s="13">
        <f>L19</f>
        <v>9989</v>
      </c>
      <c r="M18" s="13">
        <f>M19</f>
        <v>9989</v>
      </c>
      <c r="N18" s="13">
        <f>N19</f>
        <v>2200</v>
      </c>
      <c r="O18" s="13">
        <f>O19</f>
        <v>2200</v>
      </c>
      <c r="P18" s="13">
        <f t="shared" ref="P18:V18" si="7">P19</f>
        <v>0</v>
      </c>
      <c r="Q18" s="13">
        <f t="shared" si="7"/>
        <v>0</v>
      </c>
      <c r="R18" s="13">
        <f t="shared" si="7"/>
        <v>0</v>
      </c>
      <c r="S18" s="13">
        <f t="shared" si="7"/>
        <v>0</v>
      </c>
      <c r="T18" s="13">
        <f t="shared" si="7"/>
        <v>0</v>
      </c>
      <c r="U18" s="13">
        <f t="shared" si="7"/>
        <v>0</v>
      </c>
      <c r="V18" s="13">
        <f t="shared" si="7"/>
        <v>0</v>
      </c>
      <c r="W18" s="23"/>
      <c r="X18" s="23"/>
      <c r="Y18" s="23"/>
      <c r="Z18" s="23"/>
      <c r="AA18" s="23"/>
      <c r="AB18" s="23"/>
      <c r="AC18" s="23"/>
      <c r="AD18" s="23"/>
      <c r="AE18" s="23"/>
      <c r="AF18" s="23"/>
      <c r="AG18" s="23"/>
    </row>
    <row r="19" s="2" customFormat="1" ht="136" customHeight="1" spans="1:33">
      <c r="A19" s="15">
        <v>6</v>
      </c>
      <c r="B19" s="13" t="s">
        <v>92</v>
      </c>
      <c r="C19" s="13" t="s">
        <v>47</v>
      </c>
      <c r="D19" s="15" t="s">
        <v>93</v>
      </c>
      <c r="E19" s="15" t="s">
        <v>41</v>
      </c>
      <c r="F19" s="13" t="s">
        <v>43</v>
      </c>
      <c r="G19" s="13" t="s">
        <v>49</v>
      </c>
      <c r="H19" s="15" t="s">
        <v>50</v>
      </c>
      <c r="I19" s="14" t="s">
        <v>51</v>
      </c>
      <c r="J19" s="24" t="s">
        <v>94</v>
      </c>
      <c r="K19" s="13">
        <v>2900</v>
      </c>
      <c r="L19" s="13">
        <v>9989</v>
      </c>
      <c r="M19" s="13">
        <v>9989</v>
      </c>
      <c r="N19" s="15">
        <v>2200</v>
      </c>
      <c r="O19" s="15">
        <v>2200</v>
      </c>
      <c r="P19" s="25"/>
      <c r="Q19" s="13"/>
      <c r="R19" s="13"/>
      <c r="S19" s="13"/>
      <c r="T19" s="13">
        <f>N19-O19</f>
        <v>0</v>
      </c>
      <c r="U19" s="13"/>
      <c r="V19" s="13"/>
      <c r="W19" s="15" t="s">
        <v>53</v>
      </c>
      <c r="X19" s="13" t="s">
        <v>54</v>
      </c>
      <c r="Y19" s="15" t="s">
        <v>53</v>
      </c>
      <c r="Z19" s="13" t="s">
        <v>54</v>
      </c>
      <c r="AA19" s="13" t="s">
        <v>55</v>
      </c>
      <c r="AB19" s="15" t="s">
        <v>95</v>
      </c>
      <c r="AC19" s="15" t="s">
        <v>96</v>
      </c>
      <c r="AD19" s="31" t="s">
        <v>58</v>
      </c>
      <c r="AE19" s="11"/>
      <c r="AF19" s="15"/>
      <c r="AG19" s="25"/>
    </row>
    <row r="20" s="2" customFormat="1" ht="33" customHeight="1" spans="1:33">
      <c r="A20" s="14" t="s">
        <v>42</v>
      </c>
      <c r="B20" s="12" t="s">
        <v>97</v>
      </c>
      <c r="C20" s="12"/>
      <c r="D20" s="12"/>
      <c r="E20" s="12"/>
      <c r="F20" s="12"/>
      <c r="G20" s="12"/>
      <c r="H20" s="12"/>
      <c r="I20" s="12"/>
      <c r="J20" s="12"/>
      <c r="K20" s="11"/>
      <c r="L20" s="13" t="e">
        <f>L21+L47+L56</f>
        <v>#REF!</v>
      </c>
      <c r="M20" s="13" t="e">
        <f t="shared" ref="M20:V20" si="8">M21+M47+M56</f>
        <v>#REF!</v>
      </c>
      <c r="N20" s="13" t="e">
        <f t="shared" si="8"/>
        <v>#REF!</v>
      </c>
      <c r="O20" s="13" t="e">
        <f t="shared" si="8"/>
        <v>#REF!</v>
      </c>
      <c r="P20" s="13" t="e">
        <f t="shared" si="8"/>
        <v>#REF!</v>
      </c>
      <c r="Q20" s="13" t="e">
        <f t="shared" si="8"/>
        <v>#REF!</v>
      </c>
      <c r="R20" s="13" t="e">
        <f t="shared" si="8"/>
        <v>#REF!</v>
      </c>
      <c r="S20" s="13" t="e">
        <f t="shared" si="8"/>
        <v>#REF!</v>
      </c>
      <c r="T20" s="13" t="e">
        <f t="shared" si="8"/>
        <v>#REF!</v>
      </c>
      <c r="U20" s="13" t="e">
        <f t="shared" si="8"/>
        <v>#REF!</v>
      </c>
      <c r="V20" s="13" t="e">
        <f t="shared" si="8"/>
        <v>#REF!</v>
      </c>
      <c r="W20" s="11"/>
      <c r="X20" s="11"/>
      <c r="Y20" s="11"/>
      <c r="Z20" s="11"/>
      <c r="AA20" s="11"/>
      <c r="AB20" s="11"/>
      <c r="AC20" s="11"/>
      <c r="AD20" s="11"/>
      <c r="AE20" s="11"/>
      <c r="AF20" s="11"/>
      <c r="AG20" s="13"/>
    </row>
    <row r="21" s="2" customFormat="1" ht="33" customHeight="1" spans="1:33">
      <c r="A21" s="14" t="s">
        <v>44</v>
      </c>
      <c r="B21" s="12" t="s">
        <v>98</v>
      </c>
      <c r="C21" s="12"/>
      <c r="D21" s="12"/>
      <c r="E21" s="12"/>
      <c r="F21" s="12"/>
      <c r="G21" s="12"/>
      <c r="H21" s="12"/>
      <c r="I21" s="12"/>
      <c r="J21" s="12"/>
      <c r="K21" s="13"/>
      <c r="L21" s="13">
        <f>SUM(L22:L46)</f>
        <v>29148</v>
      </c>
      <c r="M21" s="13">
        <f t="shared" ref="M21:V21" si="9">SUM(M22:M46)</f>
        <v>120477</v>
      </c>
      <c r="N21" s="13">
        <f t="shared" si="9"/>
        <v>20145.59</v>
      </c>
      <c r="O21" s="13">
        <f t="shared" si="9"/>
        <v>10199.769</v>
      </c>
      <c r="P21" s="13">
        <f t="shared" si="9"/>
        <v>4973</v>
      </c>
      <c r="Q21" s="13">
        <f t="shared" si="9"/>
        <v>0</v>
      </c>
      <c r="R21" s="13">
        <f t="shared" si="9"/>
        <v>0</v>
      </c>
      <c r="S21" s="13">
        <f t="shared" si="9"/>
        <v>160</v>
      </c>
      <c r="T21" s="13">
        <f t="shared" si="9"/>
        <v>4812.821</v>
      </c>
      <c r="U21" s="13">
        <f t="shared" si="9"/>
        <v>0</v>
      </c>
      <c r="V21" s="13">
        <f t="shared" si="9"/>
        <v>0</v>
      </c>
      <c r="W21" s="13"/>
      <c r="X21" s="13"/>
      <c r="Y21" s="13"/>
      <c r="Z21" s="13"/>
      <c r="AA21" s="13"/>
      <c r="AB21" s="13"/>
      <c r="AC21" s="13"/>
      <c r="AD21" s="13"/>
      <c r="AE21" s="13"/>
      <c r="AF21" s="11"/>
      <c r="AG21" s="13"/>
    </row>
    <row r="22" s="2" customFormat="1" ht="177" customHeight="1" spans="1:33">
      <c r="A22" s="16">
        <v>7</v>
      </c>
      <c r="B22" s="13" t="s">
        <v>99</v>
      </c>
      <c r="C22" s="14" t="s">
        <v>47</v>
      </c>
      <c r="D22" s="15" t="s">
        <v>100</v>
      </c>
      <c r="E22" s="16" t="s">
        <v>41</v>
      </c>
      <c r="F22" s="14" t="s">
        <v>97</v>
      </c>
      <c r="G22" s="14" t="s">
        <v>49</v>
      </c>
      <c r="H22" s="16" t="s">
        <v>101</v>
      </c>
      <c r="I22" s="14" t="s">
        <v>51</v>
      </c>
      <c r="J22" s="15" t="s">
        <v>102</v>
      </c>
      <c r="K22" s="13">
        <v>2600</v>
      </c>
      <c r="L22" s="13">
        <v>527</v>
      </c>
      <c r="M22" s="13">
        <v>2022</v>
      </c>
      <c r="N22" s="15">
        <v>850</v>
      </c>
      <c r="O22" s="13">
        <v>850</v>
      </c>
      <c r="P22" s="11"/>
      <c r="Q22" s="11"/>
      <c r="R22" s="11"/>
      <c r="S22" s="11"/>
      <c r="T22" s="11"/>
      <c r="U22" s="11"/>
      <c r="V22" s="11"/>
      <c r="W22" s="15" t="s">
        <v>103</v>
      </c>
      <c r="X22" s="13" t="s">
        <v>104</v>
      </c>
      <c r="Y22" s="15" t="s">
        <v>53</v>
      </c>
      <c r="Z22" s="13" t="s">
        <v>54</v>
      </c>
      <c r="AA22" s="13" t="s">
        <v>55</v>
      </c>
      <c r="AB22" s="15" t="s">
        <v>105</v>
      </c>
      <c r="AC22" s="15" t="s">
        <v>106</v>
      </c>
      <c r="AD22" s="32" t="s">
        <v>58</v>
      </c>
      <c r="AE22" s="31">
        <v>45536</v>
      </c>
      <c r="AF22" s="11"/>
      <c r="AG22" s="15"/>
    </row>
    <row r="23" s="2" customFormat="1" ht="93" customHeight="1" spans="1:33">
      <c r="A23" s="16">
        <v>8</v>
      </c>
      <c r="B23" s="13" t="s">
        <v>107</v>
      </c>
      <c r="C23" s="14" t="s">
        <v>47</v>
      </c>
      <c r="D23" s="16" t="s">
        <v>108</v>
      </c>
      <c r="E23" s="16" t="s">
        <v>41</v>
      </c>
      <c r="F23" s="14" t="s">
        <v>97</v>
      </c>
      <c r="G23" s="14" t="s">
        <v>49</v>
      </c>
      <c r="H23" s="16" t="s">
        <v>109</v>
      </c>
      <c r="I23" s="14" t="s">
        <v>51</v>
      </c>
      <c r="J23" s="15" t="s">
        <v>110</v>
      </c>
      <c r="K23" s="13">
        <v>2000</v>
      </c>
      <c r="L23" s="13">
        <v>488</v>
      </c>
      <c r="M23" s="13">
        <v>3443</v>
      </c>
      <c r="N23" s="15">
        <v>770</v>
      </c>
      <c r="O23" s="13">
        <v>770</v>
      </c>
      <c r="P23" s="11"/>
      <c r="Q23" s="11"/>
      <c r="R23" s="11"/>
      <c r="S23" s="11"/>
      <c r="T23" s="11"/>
      <c r="U23" s="11"/>
      <c r="V23" s="11"/>
      <c r="W23" s="15" t="s">
        <v>103</v>
      </c>
      <c r="X23" s="13" t="s">
        <v>104</v>
      </c>
      <c r="Y23" s="15" t="s">
        <v>53</v>
      </c>
      <c r="Z23" s="13" t="s">
        <v>54</v>
      </c>
      <c r="AA23" s="13" t="s">
        <v>55</v>
      </c>
      <c r="AB23" s="15" t="s">
        <v>111</v>
      </c>
      <c r="AC23" s="15" t="s">
        <v>112</v>
      </c>
      <c r="AD23" s="32" t="s">
        <v>58</v>
      </c>
      <c r="AE23" s="31">
        <v>45536</v>
      </c>
      <c r="AF23" s="11"/>
      <c r="AG23" s="15"/>
    </row>
    <row r="24" s="2" customFormat="1" ht="120" customHeight="1" spans="1:33">
      <c r="A24" s="16">
        <v>9</v>
      </c>
      <c r="B24" s="13" t="s">
        <v>113</v>
      </c>
      <c r="C24" s="14" t="s">
        <v>47</v>
      </c>
      <c r="D24" s="17" t="s">
        <v>114</v>
      </c>
      <c r="E24" s="16" t="s">
        <v>41</v>
      </c>
      <c r="F24" s="14" t="s">
        <v>97</v>
      </c>
      <c r="G24" s="14" t="s">
        <v>49</v>
      </c>
      <c r="H24" s="17" t="s">
        <v>115</v>
      </c>
      <c r="I24" s="14" t="s">
        <v>51</v>
      </c>
      <c r="J24" s="17" t="s">
        <v>116</v>
      </c>
      <c r="K24" s="13">
        <v>501</v>
      </c>
      <c r="L24" s="13">
        <v>50</v>
      </c>
      <c r="M24" s="13">
        <v>120</v>
      </c>
      <c r="N24" s="15">
        <v>168.7</v>
      </c>
      <c r="O24" s="13">
        <v>168.7</v>
      </c>
      <c r="P24" s="11"/>
      <c r="Q24" s="11"/>
      <c r="R24" s="11"/>
      <c r="S24" s="11"/>
      <c r="T24" s="11"/>
      <c r="U24" s="11"/>
      <c r="V24" s="11"/>
      <c r="W24" s="15" t="s">
        <v>117</v>
      </c>
      <c r="X24" s="13" t="s">
        <v>118</v>
      </c>
      <c r="Y24" s="15" t="s">
        <v>53</v>
      </c>
      <c r="Z24" s="13" t="s">
        <v>54</v>
      </c>
      <c r="AA24" s="13" t="s">
        <v>55</v>
      </c>
      <c r="AB24" s="15" t="s">
        <v>119</v>
      </c>
      <c r="AC24" s="15" t="s">
        <v>120</v>
      </c>
      <c r="AD24" s="32" t="s">
        <v>58</v>
      </c>
      <c r="AE24" s="31">
        <v>45536</v>
      </c>
      <c r="AF24" s="11"/>
      <c r="AG24" s="15"/>
    </row>
    <row r="25" s="2" customFormat="1" ht="152" customHeight="1" spans="1:33">
      <c r="A25" s="16">
        <v>10</v>
      </c>
      <c r="B25" s="13" t="s">
        <v>121</v>
      </c>
      <c r="C25" s="14" t="s">
        <v>47</v>
      </c>
      <c r="D25" s="16" t="s">
        <v>122</v>
      </c>
      <c r="E25" s="16" t="s">
        <v>41</v>
      </c>
      <c r="F25" s="14" t="s">
        <v>97</v>
      </c>
      <c r="G25" s="14" t="s">
        <v>49</v>
      </c>
      <c r="H25" s="16" t="s">
        <v>123</v>
      </c>
      <c r="I25" s="14">
        <v>2024</v>
      </c>
      <c r="J25" s="16" t="s">
        <v>124</v>
      </c>
      <c r="K25" s="14">
        <v>285</v>
      </c>
      <c r="L25" s="14">
        <v>347</v>
      </c>
      <c r="M25" s="14">
        <v>1805</v>
      </c>
      <c r="N25" s="16">
        <v>390</v>
      </c>
      <c r="O25" s="14">
        <v>390</v>
      </c>
      <c r="P25" s="14"/>
      <c r="Q25" s="14"/>
      <c r="R25" s="14"/>
      <c r="S25" s="14"/>
      <c r="T25" s="14"/>
      <c r="U25" s="14"/>
      <c r="V25" s="14"/>
      <c r="W25" s="16" t="s">
        <v>125</v>
      </c>
      <c r="X25" s="14" t="s">
        <v>126</v>
      </c>
      <c r="Y25" s="16" t="s">
        <v>71</v>
      </c>
      <c r="Z25" s="14" t="s">
        <v>72</v>
      </c>
      <c r="AA25" s="14" t="s">
        <v>55</v>
      </c>
      <c r="AB25" s="16" t="s">
        <v>127</v>
      </c>
      <c r="AC25" s="16" t="s">
        <v>128</v>
      </c>
      <c r="AD25" s="16" t="s">
        <v>58</v>
      </c>
      <c r="AE25" s="31">
        <v>45566</v>
      </c>
      <c r="AF25" s="14"/>
      <c r="AG25" s="16"/>
    </row>
    <row r="26" s="2" customFormat="1" ht="120" customHeight="1" spans="1:32">
      <c r="A26" s="16">
        <v>14</v>
      </c>
      <c r="B26" s="13" t="s">
        <v>129</v>
      </c>
      <c r="C26" s="14">
        <v>2025</v>
      </c>
      <c r="D26" s="16" t="s">
        <v>130</v>
      </c>
      <c r="E26" s="16" t="s">
        <v>41</v>
      </c>
      <c r="F26" s="14" t="s">
        <v>97</v>
      </c>
      <c r="G26" s="14" t="s">
        <v>131</v>
      </c>
      <c r="H26" s="16" t="s">
        <v>132</v>
      </c>
      <c r="I26" s="14" t="s">
        <v>51</v>
      </c>
      <c r="J26" s="16" t="s">
        <v>133</v>
      </c>
      <c r="K26" s="14">
        <v>88</v>
      </c>
      <c r="L26" s="13">
        <v>2000</v>
      </c>
      <c r="M26" s="13">
        <v>5200</v>
      </c>
      <c r="N26" s="15">
        <v>10250</v>
      </c>
      <c r="O26" s="13">
        <v>4247.069</v>
      </c>
      <c r="P26" s="13">
        <v>3350.11</v>
      </c>
      <c r="Q26" s="13"/>
      <c r="R26" s="13"/>
      <c r="S26" s="13"/>
      <c r="T26" s="13">
        <f>N26-O26-P26</f>
        <v>2652.821</v>
      </c>
      <c r="U26" s="13" t="s">
        <v>134</v>
      </c>
      <c r="V26" s="13"/>
      <c r="W26" s="15" t="s">
        <v>71</v>
      </c>
      <c r="X26" s="13" t="s">
        <v>72</v>
      </c>
      <c r="Y26" s="15" t="s">
        <v>71</v>
      </c>
      <c r="Z26" s="13" t="s">
        <v>72</v>
      </c>
      <c r="AA26" s="13" t="s">
        <v>55</v>
      </c>
      <c r="AB26" s="15" t="s">
        <v>135</v>
      </c>
      <c r="AC26" s="15" t="s">
        <v>136</v>
      </c>
      <c r="AD26" s="31">
        <v>45597</v>
      </c>
      <c r="AE26" s="11"/>
      <c r="AF26" s="15" t="s">
        <v>137</v>
      </c>
    </row>
    <row r="27" s="2" customFormat="1" ht="120" customHeight="1" spans="1:33">
      <c r="A27" s="16">
        <v>12</v>
      </c>
      <c r="B27" s="13" t="s">
        <v>138</v>
      </c>
      <c r="C27" s="14" t="s">
        <v>47</v>
      </c>
      <c r="D27" s="14" t="s">
        <v>139</v>
      </c>
      <c r="E27" s="16" t="s">
        <v>41</v>
      </c>
      <c r="F27" s="14" t="s">
        <v>97</v>
      </c>
      <c r="G27" s="14" t="s">
        <v>49</v>
      </c>
      <c r="H27" s="16" t="s">
        <v>140</v>
      </c>
      <c r="I27" s="14" t="s">
        <v>51</v>
      </c>
      <c r="J27" s="15" t="s">
        <v>141</v>
      </c>
      <c r="K27" s="13">
        <v>2000</v>
      </c>
      <c r="L27" s="13">
        <v>503</v>
      </c>
      <c r="M27" s="13">
        <v>2140</v>
      </c>
      <c r="N27" s="15">
        <v>730</v>
      </c>
      <c r="O27" s="13"/>
      <c r="P27" s="11">
        <v>730</v>
      </c>
      <c r="Q27" s="11"/>
      <c r="R27" s="11"/>
      <c r="S27" s="11"/>
      <c r="T27" s="15"/>
      <c r="U27" s="11"/>
      <c r="V27" s="11"/>
      <c r="W27" s="15" t="s">
        <v>103</v>
      </c>
      <c r="X27" s="13" t="s">
        <v>104</v>
      </c>
      <c r="Y27" s="15" t="s">
        <v>53</v>
      </c>
      <c r="Z27" s="13" t="s">
        <v>54</v>
      </c>
      <c r="AA27" s="13" t="s">
        <v>55</v>
      </c>
      <c r="AB27" s="15" t="s">
        <v>142</v>
      </c>
      <c r="AC27" s="15" t="s">
        <v>143</v>
      </c>
      <c r="AD27" s="32" t="s">
        <v>58</v>
      </c>
      <c r="AE27" s="31">
        <v>45597</v>
      </c>
      <c r="AF27" s="11"/>
      <c r="AG27" s="16"/>
    </row>
    <row r="28" s="2" customFormat="1" ht="120" customHeight="1" spans="1:33">
      <c r="A28" s="16">
        <v>13</v>
      </c>
      <c r="B28" s="18" t="s">
        <v>144</v>
      </c>
      <c r="C28" s="14" t="s">
        <v>47</v>
      </c>
      <c r="D28" s="16" t="s">
        <v>145</v>
      </c>
      <c r="E28" s="16" t="s">
        <v>41</v>
      </c>
      <c r="F28" s="14" t="s">
        <v>97</v>
      </c>
      <c r="G28" s="14" t="s">
        <v>49</v>
      </c>
      <c r="H28" s="16" t="s">
        <v>146</v>
      </c>
      <c r="I28" s="14" t="s">
        <v>51</v>
      </c>
      <c r="J28" s="15" t="s">
        <v>147</v>
      </c>
      <c r="K28" s="13">
        <v>4000</v>
      </c>
      <c r="L28" s="13">
        <v>489</v>
      </c>
      <c r="M28" s="13">
        <v>3214</v>
      </c>
      <c r="N28" s="15">
        <v>1460</v>
      </c>
      <c r="O28" s="26"/>
      <c r="P28" s="13"/>
      <c r="Q28" s="26"/>
      <c r="R28" s="26"/>
      <c r="S28" s="26"/>
      <c r="T28" s="15">
        <v>1460</v>
      </c>
      <c r="U28" s="26"/>
      <c r="V28" s="26"/>
      <c r="W28" s="15" t="s">
        <v>103</v>
      </c>
      <c r="X28" s="13" t="s">
        <v>104</v>
      </c>
      <c r="Y28" s="15" t="s">
        <v>53</v>
      </c>
      <c r="Z28" s="13" t="s">
        <v>54</v>
      </c>
      <c r="AA28" s="13" t="s">
        <v>55</v>
      </c>
      <c r="AB28" s="15" t="s">
        <v>148</v>
      </c>
      <c r="AC28" s="15" t="s">
        <v>149</v>
      </c>
      <c r="AD28" s="32"/>
      <c r="AE28" s="31">
        <v>45627</v>
      </c>
      <c r="AF28" s="33"/>
      <c r="AG28" s="39"/>
    </row>
    <row r="29" s="2" customFormat="1" ht="120" customHeight="1" spans="1:33">
      <c r="A29" s="16">
        <v>14</v>
      </c>
      <c r="B29" s="13" t="s">
        <v>150</v>
      </c>
      <c r="C29" s="14" t="s">
        <v>47</v>
      </c>
      <c r="D29" s="16" t="s">
        <v>151</v>
      </c>
      <c r="E29" s="16" t="s">
        <v>41</v>
      </c>
      <c r="F29" s="14" t="s">
        <v>97</v>
      </c>
      <c r="G29" s="14" t="s">
        <v>49</v>
      </c>
      <c r="H29" s="16" t="s">
        <v>152</v>
      </c>
      <c r="I29" s="14" t="s">
        <v>51</v>
      </c>
      <c r="J29" s="16" t="s">
        <v>153</v>
      </c>
      <c r="K29" s="13">
        <v>2350</v>
      </c>
      <c r="L29" s="13">
        <v>248</v>
      </c>
      <c r="M29" s="13">
        <v>1068</v>
      </c>
      <c r="N29" s="15">
        <v>800</v>
      </c>
      <c r="O29" s="13">
        <v>800</v>
      </c>
      <c r="P29" s="11"/>
      <c r="Q29" s="11"/>
      <c r="R29" s="11"/>
      <c r="S29" s="13"/>
      <c r="T29" s="11"/>
      <c r="U29" s="11"/>
      <c r="V29" s="11"/>
      <c r="W29" s="15" t="s">
        <v>103</v>
      </c>
      <c r="X29" s="13" t="s">
        <v>104</v>
      </c>
      <c r="Y29" s="15" t="s">
        <v>53</v>
      </c>
      <c r="Z29" s="13" t="s">
        <v>54</v>
      </c>
      <c r="AA29" s="13" t="s">
        <v>55</v>
      </c>
      <c r="AB29" s="15" t="s">
        <v>154</v>
      </c>
      <c r="AC29" s="15" t="s">
        <v>155</v>
      </c>
      <c r="AD29" s="32" t="s">
        <v>58</v>
      </c>
      <c r="AE29" s="31">
        <v>45597</v>
      </c>
      <c r="AF29" s="11"/>
      <c r="AG29" s="15"/>
    </row>
    <row r="30" s="2" customFormat="1" ht="120" customHeight="1" spans="1:33">
      <c r="A30" s="16">
        <v>15</v>
      </c>
      <c r="B30" s="13" t="s">
        <v>156</v>
      </c>
      <c r="C30" s="14" t="s">
        <v>47</v>
      </c>
      <c r="D30" s="16" t="s">
        <v>157</v>
      </c>
      <c r="E30" s="16" t="s">
        <v>41</v>
      </c>
      <c r="F30" s="14" t="s">
        <v>97</v>
      </c>
      <c r="G30" s="14" t="s">
        <v>49</v>
      </c>
      <c r="H30" s="16" t="s">
        <v>158</v>
      </c>
      <c r="I30" s="14" t="s">
        <v>51</v>
      </c>
      <c r="J30" s="16" t="s">
        <v>159</v>
      </c>
      <c r="K30" s="13">
        <v>1056</v>
      </c>
      <c r="L30" s="13">
        <v>63</v>
      </c>
      <c r="M30" s="13">
        <v>250</v>
      </c>
      <c r="N30" s="15">
        <v>380</v>
      </c>
      <c r="O30" s="25"/>
      <c r="P30" s="13"/>
      <c r="Q30" s="13"/>
      <c r="R30" s="13"/>
      <c r="S30" s="13"/>
      <c r="T30" s="15">
        <v>380</v>
      </c>
      <c r="U30" s="13"/>
      <c r="V30" s="13"/>
      <c r="W30" s="15" t="s">
        <v>103</v>
      </c>
      <c r="X30" s="13" t="s">
        <v>104</v>
      </c>
      <c r="Y30" s="15" t="s">
        <v>71</v>
      </c>
      <c r="Z30" s="13" t="s">
        <v>72</v>
      </c>
      <c r="AA30" s="13" t="s">
        <v>55</v>
      </c>
      <c r="AB30" s="15" t="s">
        <v>160</v>
      </c>
      <c r="AC30" s="15" t="s">
        <v>161</v>
      </c>
      <c r="AD30" s="32"/>
      <c r="AE30" s="31">
        <v>45536</v>
      </c>
      <c r="AF30" s="11"/>
      <c r="AG30" s="15"/>
    </row>
    <row r="31" s="2" customFormat="1" ht="120" customHeight="1" spans="1:33">
      <c r="A31" s="16">
        <v>16</v>
      </c>
      <c r="B31" s="13" t="s">
        <v>162</v>
      </c>
      <c r="C31" s="14" t="s">
        <v>47</v>
      </c>
      <c r="D31" s="19" t="s">
        <v>163</v>
      </c>
      <c r="E31" s="16" t="s">
        <v>41</v>
      </c>
      <c r="F31" s="14" t="s">
        <v>97</v>
      </c>
      <c r="G31" s="14" t="s">
        <v>49</v>
      </c>
      <c r="H31" s="19" t="s">
        <v>132</v>
      </c>
      <c r="I31" s="14" t="s">
        <v>51</v>
      </c>
      <c r="J31" s="19" t="s">
        <v>164</v>
      </c>
      <c r="K31" s="13">
        <v>1</v>
      </c>
      <c r="L31" s="13">
        <v>983</v>
      </c>
      <c r="M31" s="13">
        <v>4289</v>
      </c>
      <c r="N31" s="15">
        <v>153</v>
      </c>
      <c r="O31" s="15">
        <v>153</v>
      </c>
      <c r="P31" s="11"/>
      <c r="Q31" s="11"/>
      <c r="R31" s="11"/>
      <c r="S31" s="11"/>
      <c r="T31" s="11"/>
      <c r="U31" s="11"/>
      <c r="V31" s="11"/>
      <c r="W31" s="15" t="s">
        <v>117</v>
      </c>
      <c r="X31" s="13" t="s">
        <v>118</v>
      </c>
      <c r="Y31" s="15" t="s">
        <v>53</v>
      </c>
      <c r="Z31" s="13" t="s">
        <v>54</v>
      </c>
      <c r="AA31" s="20" t="s">
        <v>55</v>
      </c>
      <c r="AB31" s="15" t="s">
        <v>165</v>
      </c>
      <c r="AC31" s="15" t="s">
        <v>166</v>
      </c>
      <c r="AD31" s="32" t="s">
        <v>58</v>
      </c>
      <c r="AE31" s="31">
        <v>45536</v>
      </c>
      <c r="AF31" s="11"/>
      <c r="AG31" s="15"/>
    </row>
    <row r="32" s="2" customFormat="1" ht="85" customHeight="1" spans="1:33">
      <c r="A32" s="16">
        <v>17</v>
      </c>
      <c r="B32" s="13" t="s">
        <v>167</v>
      </c>
      <c r="C32" s="14" t="s">
        <v>47</v>
      </c>
      <c r="D32" s="16" t="s">
        <v>168</v>
      </c>
      <c r="E32" s="16" t="s">
        <v>41</v>
      </c>
      <c r="F32" s="14" t="s">
        <v>97</v>
      </c>
      <c r="G32" s="14" t="s">
        <v>49</v>
      </c>
      <c r="H32" s="16" t="s">
        <v>132</v>
      </c>
      <c r="I32" s="14" t="s">
        <v>169</v>
      </c>
      <c r="J32" s="16" t="s">
        <v>170</v>
      </c>
      <c r="K32" s="14">
        <v>800</v>
      </c>
      <c r="L32" s="14"/>
      <c r="M32" s="14"/>
      <c r="N32" s="16">
        <v>39.2</v>
      </c>
      <c r="O32" s="16">
        <v>39.2</v>
      </c>
      <c r="P32" s="14"/>
      <c r="Q32" s="14"/>
      <c r="R32" s="14"/>
      <c r="S32" s="14"/>
      <c r="T32" s="14"/>
      <c r="U32" s="14"/>
      <c r="V32" s="14"/>
      <c r="W32" s="15" t="s">
        <v>117</v>
      </c>
      <c r="X32" s="13" t="s">
        <v>118</v>
      </c>
      <c r="Y32" s="15" t="s">
        <v>53</v>
      </c>
      <c r="Z32" s="13" t="s">
        <v>54</v>
      </c>
      <c r="AA32" s="20" t="s">
        <v>55</v>
      </c>
      <c r="AB32" s="15" t="s">
        <v>171</v>
      </c>
      <c r="AC32" s="15" t="s">
        <v>172</v>
      </c>
      <c r="AD32" s="32" t="s">
        <v>58</v>
      </c>
      <c r="AE32" s="33"/>
      <c r="AF32" s="34"/>
      <c r="AG32" s="25"/>
    </row>
    <row r="33" s="2" customFormat="1" ht="85" customHeight="1" spans="1:33">
      <c r="A33" s="16">
        <v>18</v>
      </c>
      <c r="B33" s="13" t="s">
        <v>173</v>
      </c>
      <c r="C33" s="14" t="s">
        <v>47</v>
      </c>
      <c r="D33" s="16" t="s">
        <v>174</v>
      </c>
      <c r="E33" s="16" t="s">
        <v>41</v>
      </c>
      <c r="F33" s="14" t="s">
        <v>97</v>
      </c>
      <c r="G33" s="14" t="s">
        <v>49</v>
      </c>
      <c r="H33" s="16" t="s">
        <v>115</v>
      </c>
      <c r="I33" s="14" t="s">
        <v>169</v>
      </c>
      <c r="J33" s="16" t="s">
        <v>175</v>
      </c>
      <c r="K33" s="14">
        <v>1000</v>
      </c>
      <c r="L33" s="14"/>
      <c r="M33" s="14"/>
      <c r="N33" s="16">
        <v>49</v>
      </c>
      <c r="O33" s="16">
        <v>49</v>
      </c>
      <c r="P33" s="14"/>
      <c r="Q33" s="14"/>
      <c r="R33" s="14"/>
      <c r="S33" s="14"/>
      <c r="T33" s="14"/>
      <c r="U33" s="14"/>
      <c r="V33" s="14"/>
      <c r="W33" s="15" t="s">
        <v>117</v>
      </c>
      <c r="X33" s="13" t="s">
        <v>118</v>
      </c>
      <c r="Y33" s="15" t="s">
        <v>53</v>
      </c>
      <c r="Z33" s="13" t="s">
        <v>54</v>
      </c>
      <c r="AA33" s="20" t="s">
        <v>55</v>
      </c>
      <c r="AB33" s="15" t="s">
        <v>171</v>
      </c>
      <c r="AC33" s="15" t="s">
        <v>172</v>
      </c>
      <c r="AD33" s="32" t="s">
        <v>58</v>
      </c>
      <c r="AE33" s="33"/>
      <c r="AF33" s="34"/>
      <c r="AG33" s="25"/>
    </row>
    <row r="34" s="2" customFormat="1" ht="120" customHeight="1" spans="1:33">
      <c r="A34" s="16">
        <v>19</v>
      </c>
      <c r="B34" s="13" t="s">
        <v>176</v>
      </c>
      <c r="C34" s="14" t="s">
        <v>47</v>
      </c>
      <c r="D34" s="20" t="s">
        <v>177</v>
      </c>
      <c r="E34" s="16" t="s">
        <v>41</v>
      </c>
      <c r="F34" s="14" t="s">
        <v>97</v>
      </c>
      <c r="G34" s="14" t="s">
        <v>49</v>
      </c>
      <c r="H34" s="20" t="s">
        <v>178</v>
      </c>
      <c r="I34" s="14" t="s">
        <v>51</v>
      </c>
      <c r="J34" s="20" t="s">
        <v>179</v>
      </c>
      <c r="K34" s="13">
        <v>50000</v>
      </c>
      <c r="L34" s="13">
        <v>170</v>
      </c>
      <c r="M34" s="13">
        <v>290</v>
      </c>
      <c r="N34" s="20">
        <v>49</v>
      </c>
      <c r="O34" s="15"/>
      <c r="P34" s="20">
        <v>49</v>
      </c>
      <c r="Q34" s="11"/>
      <c r="R34" s="11"/>
      <c r="S34" s="11"/>
      <c r="T34" s="11"/>
      <c r="U34" s="11"/>
      <c r="V34" s="11"/>
      <c r="W34" s="15" t="s">
        <v>117</v>
      </c>
      <c r="X34" s="13" t="s">
        <v>118</v>
      </c>
      <c r="Y34" s="15" t="s">
        <v>53</v>
      </c>
      <c r="Z34" s="13" t="s">
        <v>54</v>
      </c>
      <c r="AA34" s="20" t="s">
        <v>55</v>
      </c>
      <c r="AB34" s="20" t="s">
        <v>180</v>
      </c>
      <c r="AC34" s="20" t="s">
        <v>181</v>
      </c>
      <c r="AD34" s="32" t="s">
        <v>58</v>
      </c>
      <c r="AE34" s="31"/>
      <c r="AF34" s="11"/>
      <c r="AG34" s="15"/>
    </row>
    <row r="35" s="2" customFormat="1" ht="120" customHeight="1" spans="1:33">
      <c r="A35" s="16">
        <v>20</v>
      </c>
      <c r="B35" s="13" t="s">
        <v>182</v>
      </c>
      <c r="C35" s="14" t="s">
        <v>47</v>
      </c>
      <c r="D35" s="20" t="s">
        <v>183</v>
      </c>
      <c r="E35" s="16" t="s">
        <v>41</v>
      </c>
      <c r="F35" s="14" t="s">
        <v>97</v>
      </c>
      <c r="G35" s="14" t="s">
        <v>49</v>
      </c>
      <c r="H35" s="20" t="s">
        <v>132</v>
      </c>
      <c r="I35" s="14" t="s">
        <v>51</v>
      </c>
      <c r="J35" s="20" t="s">
        <v>184</v>
      </c>
      <c r="K35" s="13">
        <v>570</v>
      </c>
      <c r="L35" s="13">
        <v>101</v>
      </c>
      <c r="M35" s="13">
        <v>310</v>
      </c>
      <c r="N35" s="20">
        <v>110</v>
      </c>
      <c r="O35" s="15"/>
      <c r="P35" s="20">
        <v>110</v>
      </c>
      <c r="Q35" s="11"/>
      <c r="R35" s="11"/>
      <c r="S35" s="11"/>
      <c r="T35" s="11"/>
      <c r="U35" s="11"/>
      <c r="V35" s="11"/>
      <c r="W35" s="15" t="s">
        <v>117</v>
      </c>
      <c r="X35" s="13" t="s">
        <v>118</v>
      </c>
      <c r="Y35" s="15" t="s">
        <v>53</v>
      </c>
      <c r="Z35" s="13" t="s">
        <v>54</v>
      </c>
      <c r="AA35" s="20" t="s">
        <v>55</v>
      </c>
      <c r="AB35" s="20" t="s">
        <v>185</v>
      </c>
      <c r="AC35" s="20" t="s">
        <v>186</v>
      </c>
      <c r="AD35" s="32" t="s">
        <v>58</v>
      </c>
      <c r="AE35" s="31"/>
      <c r="AF35" s="11"/>
      <c r="AG35" s="15"/>
    </row>
    <row r="36" s="2" customFormat="1" ht="120" customHeight="1" spans="1:33">
      <c r="A36" s="16">
        <v>21</v>
      </c>
      <c r="B36" s="13" t="s">
        <v>187</v>
      </c>
      <c r="C36" s="14" t="s">
        <v>47</v>
      </c>
      <c r="D36" s="16" t="s">
        <v>188</v>
      </c>
      <c r="E36" s="16" t="s">
        <v>41</v>
      </c>
      <c r="F36" s="14" t="s">
        <v>97</v>
      </c>
      <c r="G36" s="14" t="s">
        <v>49</v>
      </c>
      <c r="H36" s="19" t="s">
        <v>189</v>
      </c>
      <c r="I36" s="14" t="s">
        <v>51</v>
      </c>
      <c r="J36" s="16" t="s">
        <v>190</v>
      </c>
      <c r="K36" s="14">
        <v>57200</v>
      </c>
      <c r="L36" s="14">
        <v>5623</v>
      </c>
      <c r="M36" s="14">
        <v>25632</v>
      </c>
      <c r="N36" s="16">
        <v>390</v>
      </c>
      <c r="O36" s="15">
        <v>390</v>
      </c>
      <c r="P36" s="14"/>
      <c r="Q36" s="14"/>
      <c r="R36" s="14"/>
      <c r="S36" s="14"/>
      <c r="T36" s="14"/>
      <c r="U36" s="14"/>
      <c r="V36" s="14"/>
      <c r="W36" s="15" t="s">
        <v>53</v>
      </c>
      <c r="X36" s="13" t="s">
        <v>54</v>
      </c>
      <c r="Y36" s="15" t="s">
        <v>53</v>
      </c>
      <c r="Z36" s="13" t="s">
        <v>54</v>
      </c>
      <c r="AA36" s="20" t="s">
        <v>55</v>
      </c>
      <c r="AB36" s="15" t="s">
        <v>119</v>
      </c>
      <c r="AC36" s="15" t="s">
        <v>119</v>
      </c>
      <c r="AD36" s="32" t="s">
        <v>58</v>
      </c>
      <c r="AE36" s="31"/>
      <c r="AF36" s="33"/>
      <c r="AG36" s="34"/>
    </row>
    <row r="37" s="2" customFormat="1" ht="120" customHeight="1" spans="1:33">
      <c r="A37" s="16">
        <v>22</v>
      </c>
      <c r="B37" s="13" t="s">
        <v>191</v>
      </c>
      <c r="C37" s="14" t="s">
        <v>47</v>
      </c>
      <c r="D37" s="16" t="s">
        <v>192</v>
      </c>
      <c r="E37" s="16" t="s">
        <v>41</v>
      </c>
      <c r="F37" s="14" t="s">
        <v>97</v>
      </c>
      <c r="G37" s="14" t="s">
        <v>49</v>
      </c>
      <c r="H37" s="19" t="s">
        <v>193</v>
      </c>
      <c r="I37" s="14" t="s">
        <v>51</v>
      </c>
      <c r="J37" s="16" t="s">
        <v>194</v>
      </c>
      <c r="K37" s="14">
        <v>16100</v>
      </c>
      <c r="L37" s="14">
        <v>2100</v>
      </c>
      <c r="M37" s="14">
        <v>13569</v>
      </c>
      <c r="N37" s="16">
        <v>380</v>
      </c>
      <c r="O37" s="15">
        <v>380</v>
      </c>
      <c r="P37" s="14"/>
      <c r="Q37" s="14"/>
      <c r="R37" s="14"/>
      <c r="S37" s="14"/>
      <c r="T37" s="14"/>
      <c r="U37" s="14"/>
      <c r="V37" s="14"/>
      <c r="W37" s="15" t="s">
        <v>53</v>
      </c>
      <c r="X37" s="13" t="s">
        <v>54</v>
      </c>
      <c r="Y37" s="15" t="s">
        <v>53</v>
      </c>
      <c r="Z37" s="13" t="s">
        <v>54</v>
      </c>
      <c r="AA37" s="20" t="s">
        <v>55</v>
      </c>
      <c r="AB37" s="15" t="s">
        <v>119</v>
      </c>
      <c r="AC37" s="15" t="s">
        <v>119</v>
      </c>
      <c r="AD37" s="32" t="s">
        <v>58</v>
      </c>
      <c r="AE37" s="31"/>
      <c r="AF37" s="33"/>
      <c r="AG37" s="34"/>
    </row>
    <row r="38" s="2" customFormat="1" ht="120" customHeight="1" spans="1:33">
      <c r="A38" s="16">
        <v>23</v>
      </c>
      <c r="B38" s="13" t="s">
        <v>195</v>
      </c>
      <c r="C38" s="14" t="s">
        <v>47</v>
      </c>
      <c r="D38" s="16" t="s">
        <v>196</v>
      </c>
      <c r="E38" s="16" t="s">
        <v>41</v>
      </c>
      <c r="F38" s="14" t="s">
        <v>97</v>
      </c>
      <c r="G38" s="14" t="s">
        <v>49</v>
      </c>
      <c r="H38" s="16" t="s">
        <v>197</v>
      </c>
      <c r="I38" s="14" t="s">
        <v>51</v>
      </c>
      <c r="J38" s="16" t="s">
        <v>198</v>
      </c>
      <c r="K38" s="14">
        <v>630</v>
      </c>
      <c r="L38" s="14">
        <v>300</v>
      </c>
      <c r="M38" s="14">
        <v>685</v>
      </c>
      <c r="N38" s="16">
        <v>320</v>
      </c>
      <c r="O38" s="14"/>
      <c r="P38" s="14"/>
      <c r="Q38" s="14"/>
      <c r="R38" s="14"/>
      <c r="S38" s="14"/>
      <c r="T38" s="16">
        <v>320</v>
      </c>
      <c r="U38" s="14"/>
      <c r="V38" s="14"/>
      <c r="W38" s="15" t="s">
        <v>53</v>
      </c>
      <c r="X38" s="13" t="s">
        <v>54</v>
      </c>
      <c r="Y38" s="15" t="s">
        <v>53</v>
      </c>
      <c r="Z38" s="13" t="s">
        <v>54</v>
      </c>
      <c r="AA38" s="20" t="s">
        <v>55</v>
      </c>
      <c r="AB38" s="15" t="s">
        <v>119</v>
      </c>
      <c r="AC38" s="15" t="s">
        <v>119</v>
      </c>
      <c r="AD38" s="32"/>
      <c r="AE38" s="31"/>
      <c r="AF38" s="33"/>
      <c r="AG38" s="34"/>
    </row>
    <row r="39" s="2" customFormat="1" ht="120" customHeight="1" spans="1:33">
      <c r="A39" s="16">
        <v>24</v>
      </c>
      <c r="B39" s="13" t="s">
        <v>199</v>
      </c>
      <c r="C39" s="13">
        <v>2025</v>
      </c>
      <c r="D39" s="16" t="s">
        <v>200</v>
      </c>
      <c r="E39" s="16" t="s">
        <v>41</v>
      </c>
      <c r="F39" s="14" t="s">
        <v>97</v>
      </c>
      <c r="G39" s="14" t="s">
        <v>49</v>
      </c>
      <c r="H39" s="16" t="s">
        <v>132</v>
      </c>
      <c r="I39" s="14" t="s">
        <v>51</v>
      </c>
      <c r="J39" s="16" t="s">
        <v>201</v>
      </c>
      <c r="K39" s="13">
        <v>12</v>
      </c>
      <c r="L39" s="13">
        <v>2000</v>
      </c>
      <c r="M39" s="14">
        <v>5200</v>
      </c>
      <c r="N39" s="15">
        <v>750</v>
      </c>
      <c r="O39" s="13">
        <v>750</v>
      </c>
      <c r="P39" s="14"/>
      <c r="Q39" s="14"/>
      <c r="R39" s="14"/>
      <c r="S39" s="14"/>
      <c r="T39" s="14"/>
      <c r="U39" s="14"/>
      <c r="V39" s="14"/>
      <c r="W39" s="15" t="s">
        <v>71</v>
      </c>
      <c r="X39" s="15" t="s">
        <v>72</v>
      </c>
      <c r="Y39" s="15" t="s">
        <v>71</v>
      </c>
      <c r="Z39" s="13" t="s">
        <v>72</v>
      </c>
      <c r="AA39" s="13" t="s">
        <v>55</v>
      </c>
      <c r="AB39" s="15" t="s">
        <v>135</v>
      </c>
      <c r="AC39" s="15" t="s">
        <v>136</v>
      </c>
      <c r="AD39" s="32" t="s">
        <v>58</v>
      </c>
      <c r="AE39" s="31"/>
      <c r="AF39" s="35"/>
      <c r="AG39" s="15" t="s">
        <v>202</v>
      </c>
    </row>
    <row r="40" s="2" customFormat="1" ht="120" customHeight="1" spans="1:33">
      <c r="A40" s="16">
        <v>25</v>
      </c>
      <c r="B40" s="15" t="s">
        <v>203</v>
      </c>
      <c r="C40" s="16" t="s">
        <v>47</v>
      </c>
      <c r="D40" s="16" t="s">
        <v>204</v>
      </c>
      <c r="E40" s="16" t="s">
        <v>41</v>
      </c>
      <c r="F40" s="14" t="s">
        <v>97</v>
      </c>
      <c r="G40" s="14" t="s">
        <v>49</v>
      </c>
      <c r="H40" s="16" t="s">
        <v>205</v>
      </c>
      <c r="I40" s="14"/>
      <c r="J40" s="16" t="s">
        <v>206</v>
      </c>
      <c r="K40" s="13">
        <v>267</v>
      </c>
      <c r="L40" s="13">
        <v>1200</v>
      </c>
      <c r="M40" s="14">
        <v>3254</v>
      </c>
      <c r="N40" s="15">
        <v>150</v>
      </c>
      <c r="O40" s="15">
        <v>150</v>
      </c>
      <c r="P40" s="14"/>
      <c r="Q40" s="14"/>
      <c r="R40" s="14"/>
      <c r="S40" s="14"/>
      <c r="T40" s="14"/>
      <c r="U40" s="14"/>
      <c r="V40" s="14"/>
      <c r="W40" s="15" t="s">
        <v>207</v>
      </c>
      <c r="X40" s="16" t="s">
        <v>208</v>
      </c>
      <c r="Y40" s="15" t="s">
        <v>69</v>
      </c>
      <c r="Z40" s="15" t="s">
        <v>70</v>
      </c>
      <c r="AA40" s="13" t="s">
        <v>55</v>
      </c>
      <c r="AB40" s="15" t="s">
        <v>209</v>
      </c>
      <c r="AC40" s="15" t="s">
        <v>210</v>
      </c>
      <c r="AD40" s="31" t="s">
        <v>58</v>
      </c>
      <c r="AE40" s="35"/>
      <c r="AF40" s="15"/>
      <c r="AG40" s="25"/>
    </row>
    <row r="41" s="2" customFormat="1" ht="216" customHeight="1" spans="1:34">
      <c r="A41" s="16">
        <v>26</v>
      </c>
      <c r="B41" s="16" t="s">
        <v>211</v>
      </c>
      <c r="C41" s="16" t="s">
        <v>47</v>
      </c>
      <c r="D41" s="15" t="s">
        <v>212</v>
      </c>
      <c r="E41" s="15" t="s">
        <v>41</v>
      </c>
      <c r="F41" s="15" t="s">
        <v>97</v>
      </c>
      <c r="G41" s="15" t="s">
        <v>49</v>
      </c>
      <c r="H41" s="15" t="s">
        <v>213</v>
      </c>
      <c r="I41" s="15" t="s">
        <v>51</v>
      </c>
      <c r="J41" s="15" t="s">
        <v>214</v>
      </c>
      <c r="K41" s="15">
        <v>1100</v>
      </c>
      <c r="L41" s="15">
        <v>320</v>
      </c>
      <c r="M41" s="15">
        <v>1203</v>
      </c>
      <c r="N41" s="15">
        <v>49</v>
      </c>
      <c r="O41" s="15">
        <v>49</v>
      </c>
      <c r="P41" s="15"/>
      <c r="Q41" s="15"/>
      <c r="R41" s="15"/>
      <c r="S41" s="15"/>
      <c r="T41" s="15"/>
      <c r="U41" s="15"/>
      <c r="V41" s="15"/>
      <c r="W41" s="15" t="s">
        <v>207</v>
      </c>
      <c r="X41" s="15" t="s">
        <v>208</v>
      </c>
      <c r="Y41" s="15" t="s">
        <v>69</v>
      </c>
      <c r="Z41" s="15" t="s">
        <v>70</v>
      </c>
      <c r="AA41" s="15" t="s">
        <v>55</v>
      </c>
      <c r="AB41" s="15" t="s">
        <v>215</v>
      </c>
      <c r="AC41" s="15" t="s">
        <v>216</v>
      </c>
      <c r="AD41" s="15" t="s">
        <v>58</v>
      </c>
      <c r="AE41" s="15"/>
      <c r="AF41" s="34"/>
      <c r="AG41" s="25"/>
      <c r="AH41" s="40"/>
    </row>
    <row r="42" s="3" customFormat="1" ht="157" customHeight="1" spans="1:34">
      <c r="A42" s="16">
        <v>27</v>
      </c>
      <c r="B42" s="13" t="s">
        <v>217</v>
      </c>
      <c r="C42" s="14" t="s">
        <v>47</v>
      </c>
      <c r="D42" s="15" t="s">
        <v>218</v>
      </c>
      <c r="E42" s="15" t="s">
        <v>41</v>
      </c>
      <c r="F42" s="15" t="s">
        <v>219</v>
      </c>
      <c r="G42" s="15" t="s">
        <v>49</v>
      </c>
      <c r="H42" s="15" t="s">
        <v>189</v>
      </c>
      <c r="I42" s="15" t="s">
        <v>51</v>
      </c>
      <c r="J42" s="15" t="s">
        <v>220</v>
      </c>
      <c r="K42" s="15">
        <v>200</v>
      </c>
      <c r="L42" s="15">
        <v>983</v>
      </c>
      <c r="M42" s="15">
        <v>4199</v>
      </c>
      <c r="N42" s="15">
        <v>43</v>
      </c>
      <c r="O42" s="15">
        <v>43</v>
      </c>
      <c r="P42" s="15"/>
      <c r="Q42" s="15"/>
      <c r="R42" s="15"/>
      <c r="S42" s="15"/>
      <c r="T42" s="15"/>
      <c r="U42" s="15"/>
      <c r="V42" s="15"/>
      <c r="W42" s="15" t="s">
        <v>221</v>
      </c>
      <c r="X42" s="15" t="s">
        <v>222</v>
      </c>
      <c r="Y42" s="15" t="s">
        <v>69</v>
      </c>
      <c r="Z42" s="15" t="s">
        <v>70</v>
      </c>
      <c r="AA42" s="15" t="s">
        <v>55</v>
      </c>
      <c r="AB42" s="15" t="s">
        <v>223</v>
      </c>
      <c r="AC42" s="15" t="s">
        <v>216</v>
      </c>
      <c r="AD42" s="15" t="s">
        <v>58</v>
      </c>
      <c r="AE42" s="15">
        <v>45597</v>
      </c>
      <c r="AF42" s="33"/>
      <c r="AG42" s="26"/>
      <c r="AH42" s="41"/>
    </row>
    <row r="43" s="3" customFormat="1" ht="157" customHeight="1" spans="1:34">
      <c r="A43" s="16">
        <v>28</v>
      </c>
      <c r="B43" s="13" t="s">
        <v>224</v>
      </c>
      <c r="C43" s="14" t="s">
        <v>47</v>
      </c>
      <c r="D43" s="15" t="s">
        <v>225</v>
      </c>
      <c r="E43" s="15" t="s">
        <v>41</v>
      </c>
      <c r="F43" s="15" t="s">
        <v>219</v>
      </c>
      <c r="G43" s="15" t="s">
        <v>49</v>
      </c>
      <c r="H43" s="15" t="s">
        <v>226</v>
      </c>
      <c r="I43" s="15" t="s">
        <v>51</v>
      </c>
      <c r="J43" s="15" t="s">
        <v>227</v>
      </c>
      <c r="K43" s="15">
        <v>600</v>
      </c>
      <c r="L43" s="15">
        <v>983</v>
      </c>
      <c r="M43" s="15">
        <v>4199</v>
      </c>
      <c r="N43" s="15">
        <v>104</v>
      </c>
      <c r="O43" s="15">
        <v>104</v>
      </c>
      <c r="P43" s="15"/>
      <c r="Q43" s="15"/>
      <c r="R43" s="15"/>
      <c r="S43" s="15"/>
      <c r="U43" s="15"/>
      <c r="V43" s="15"/>
      <c r="W43" s="15" t="s">
        <v>103</v>
      </c>
      <c r="X43" s="15" t="s">
        <v>104</v>
      </c>
      <c r="Y43" s="15" t="s">
        <v>69</v>
      </c>
      <c r="Z43" s="15" t="s">
        <v>70</v>
      </c>
      <c r="AA43" s="15" t="s">
        <v>55</v>
      </c>
      <c r="AB43" s="15" t="s">
        <v>228</v>
      </c>
      <c r="AC43" s="15" t="s">
        <v>216</v>
      </c>
      <c r="AD43" s="15" t="s">
        <v>58</v>
      </c>
      <c r="AE43" s="15"/>
      <c r="AF43" s="33"/>
      <c r="AG43" s="26"/>
      <c r="AH43" s="41"/>
    </row>
    <row r="44" s="2" customFormat="1" ht="120" customHeight="1" spans="1:34">
      <c r="A44" s="16">
        <v>29</v>
      </c>
      <c r="B44" s="13" t="s">
        <v>229</v>
      </c>
      <c r="C44" s="13" t="s">
        <v>47</v>
      </c>
      <c r="D44" s="15" t="s">
        <v>230</v>
      </c>
      <c r="E44" s="15" t="s">
        <v>41</v>
      </c>
      <c r="F44" s="13" t="s">
        <v>97</v>
      </c>
      <c r="G44" s="13" t="s">
        <v>49</v>
      </c>
      <c r="H44" s="15" t="s">
        <v>231</v>
      </c>
      <c r="I44" s="13" t="s">
        <v>51</v>
      </c>
      <c r="J44" s="15" t="s">
        <v>232</v>
      </c>
      <c r="K44" s="13">
        <v>16106.9</v>
      </c>
      <c r="L44" s="13">
        <v>3457</v>
      </c>
      <c r="M44" s="13">
        <v>13828</v>
      </c>
      <c r="N44" s="15">
        <v>66.8</v>
      </c>
      <c r="O44" s="15">
        <v>66.8</v>
      </c>
      <c r="P44" s="13"/>
      <c r="Q44" s="13"/>
      <c r="R44" s="13"/>
      <c r="S44" s="13"/>
      <c r="T44" s="13"/>
      <c r="U44" s="13"/>
      <c r="V44" s="13"/>
      <c r="W44" s="15" t="s">
        <v>71</v>
      </c>
      <c r="X44" s="13" t="s">
        <v>72</v>
      </c>
      <c r="Y44" s="15" t="s">
        <v>71</v>
      </c>
      <c r="Z44" s="13" t="s">
        <v>72</v>
      </c>
      <c r="AA44" s="13" t="s">
        <v>55</v>
      </c>
      <c r="AB44" s="15" t="s">
        <v>233</v>
      </c>
      <c r="AC44" s="15" t="s">
        <v>234</v>
      </c>
      <c r="AD44" s="31" t="s">
        <v>58</v>
      </c>
      <c r="AE44" s="11"/>
      <c r="AF44" s="15"/>
      <c r="AG44" s="25"/>
      <c r="AH44" s="40"/>
    </row>
    <row r="45" s="2" customFormat="1" ht="120" customHeight="1" spans="1:33">
      <c r="A45" s="16">
        <v>30</v>
      </c>
      <c r="B45" s="13" t="s">
        <v>235</v>
      </c>
      <c r="C45" s="13" t="s">
        <v>47</v>
      </c>
      <c r="D45" s="15" t="s">
        <v>236</v>
      </c>
      <c r="E45" s="15" t="s">
        <v>41</v>
      </c>
      <c r="F45" s="13" t="s">
        <v>97</v>
      </c>
      <c r="G45" s="13" t="s">
        <v>49</v>
      </c>
      <c r="H45" s="14" t="s">
        <v>205</v>
      </c>
      <c r="I45" s="13" t="s">
        <v>51</v>
      </c>
      <c r="J45" s="15" t="s">
        <v>237</v>
      </c>
      <c r="K45" s="13">
        <v>500</v>
      </c>
      <c r="L45" s="13">
        <v>5213</v>
      </c>
      <c r="M45" s="13">
        <v>21352</v>
      </c>
      <c r="N45" s="27">
        <v>800</v>
      </c>
      <c r="O45" s="13">
        <v>800</v>
      </c>
      <c r="P45" s="13"/>
      <c r="Q45" s="13"/>
      <c r="R45" s="13"/>
      <c r="S45" s="13"/>
      <c r="T45" s="13"/>
      <c r="U45" s="13"/>
      <c r="V45" s="13"/>
      <c r="W45" s="13" t="s">
        <v>53</v>
      </c>
      <c r="X45" s="13" t="s">
        <v>54</v>
      </c>
      <c r="Y45" s="13" t="s">
        <v>53</v>
      </c>
      <c r="Z45" s="13" t="s">
        <v>54</v>
      </c>
      <c r="AA45" s="13" t="s">
        <v>55</v>
      </c>
      <c r="AB45" s="13" t="s">
        <v>238</v>
      </c>
      <c r="AC45" s="13" t="s">
        <v>239</v>
      </c>
      <c r="AD45" s="13" t="s">
        <v>58</v>
      </c>
      <c r="AE45" s="13"/>
      <c r="AF45" s="11"/>
      <c r="AG45" s="13"/>
    </row>
    <row r="46" s="2" customFormat="1" ht="153" customHeight="1" spans="1:33">
      <c r="A46" s="16">
        <v>31</v>
      </c>
      <c r="B46" s="15" t="s">
        <v>240</v>
      </c>
      <c r="C46" s="13" t="s">
        <v>47</v>
      </c>
      <c r="D46" s="15" t="s">
        <v>241</v>
      </c>
      <c r="E46" s="15" t="s">
        <v>41</v>
      </c>
      <c r="F46" s="13" t="s">
        <v>97</v>
      </c>
      <c r="G46" s="13" t="s">
        <v>49</v>
      </c>
      <c r="H46" s="15" t="s">
        <v>242</v>
      </c>
      <c r="I46" s="13" t="s">
        <v>51</v>
      </c>
      <c r="J46" s="15" t="s">
        <v>243</v>
      </c>
      <c r="K46" s="15">
        <v>1500</v>
      </c>
      <c r="L46" s="15">
        <v>1000</v>
      </c>
      <c r="M46" s="15">
        <v>3205</v>
      </c>
      <c r="N46" s="15">
        <v>893.89</v>
      </c>
      <c r="O46" s="15"/>
      <c r="P46" s="15">
        <f>N46-S46</f>
        <v>733.89</v>
      </c>
      <c r="Q46" s="15"/>
      <c r="R46" s="15"/>
      <c r="S46" s="15">
        <v>160</v>
      </c>
      <c r="T46" s="15"/>
      <c r="U46" s="15"/>
      <c r="V46" s="15"/>
      <c r="W46" s="13" t="s">
        <v>53</v>
      </c>
      <c r="X46" s="13" t="s">
        <v>54</v>
      </c>
      <c r="Y46" s="13" t="s">
        <v>53</v>
      </c>
      <c r="Z46" s="13" t="s">
        <v>54</v>
      </c>
      <c r="AA46" s="13" t="s">
        <v>55</v>
      </c>
      <c r="AB46" s="13" t="s">
        <v>244</v>
      </c>
      <c r="AC46" s="13" t="s">
        <v>245</v>
      </c>
      <c r="AD46" s="15" t="s">
        <v>58</v>
      </c>
      <c r="AE46" s="15"/>
      <c r="AF46" s="15"/>
      <c r="AG46" s="15"/>
    </row>
    <row r="47" s="2" customFormat="1" ht="45" customHeight="1" spans="1:33">
      <c r="A47" s="14" t="s">
        <v>44</v>
      </c>
      <c r="B47" s="12" t="s">
        <v>246</v>
      </c>
      <c r="C47" s="12"/>
      <c r="D47" s="12"/>
      <c r="E47" s="12"/>
      <c r="F47" s="12"/>
      <c r="G47" s="12"/>
      <c r="H47" s="12"/>
      <c r="I47" s="12"/>
      <c r="J47" s="12"/>
      <c r="K47" s="13"/>
      <c r="L47" s="13">
        <f>SUM(L48:L55)</f>
        <v>4955</v>
      </c>
      <c r="M47" s="13">
        <f t="shared" ref="M47:V47" si="10">SUM(M48:M55)</f>
        <v>16200</v>
      </c>
      <c r="N47" s="13">
        <f t="shared" si="10"/>
        <v>2670.46</v>
      </c>
      <c r="O47" s="13">
        <f t="shared" si="10"/>
        <v>390.46</v>
      </c>
      <c r="P47" s="13">
        <f t="shared" si="10"/>
        <v>520</v>
      </c>
      <c r="Q47" s="13">
        <f t="shared" si="10"/>
        <v>0</v>
      </c>
      <c r="R47" s="13">
        <f t="shared" si="10"/>
        <v>0</v>
      </c>
      <c r="S47" s="13">
        <f t="shared" si="10"/>
        <v>0</v>
      </c>
      <c r="T47" s="13">
        <f t="shared" si="10"/>
        <v>1760</v>
      </c>
      <c r="U47" s="13">
        <f t="shared" si="10"/>
        <v>0</v>
      </c>
      <c r="V47" s="13">
        <f t="shared" si="10"/>
        <v>0</v>
      </c>
      <c r="W47" s="13"/>
      <c r="X47" s="13"/>
      <c r="Y47" s="13"/>
      <c r="Z47" s="13"/>
      <c r="AA47" s="13"/>
      <c r="AB47" s="13"/>
      <c r="AC47" s="13"/>
      <c r="AD47" s="13"/>
      <c r="AE47" s="13"/>
      <c r="AF47" s="11"/>
      <c r="AG47" s="13"/>
    </row>
    <row r="48" s="2" customFormat="1" ht="164" customHeight="1" spans="1:33">
      <c r="A48" s="16">
        <v>32</v>
      </c>
      <c r="B48" s="13" t="s">
        <v>247</v>
      </c>
      <c r="C48" s="14" t="s">
        <v>47</v>
      </c>
      <c r="D48" s="16" t="s">
        <v>248</v>
      </c>
      <c r="E48" s="16" t="s">
        <v>41</v>
      </c>
      <c r="F48" s="14" t="s">
        <v>97</v>
      </c>
      <c r="G48" s="14" t="s">
        <v>49</v>
      </c>
      <c r="H48" s="16" t="s">
        <v>249</v>
      </c>
      <c r="I48" s="14" t="s">
        <v>51</v>
      </c>
      <c r="J48" s="16" t="s">
        <v>250</v>
      </c>
      <c r="K48" s="13">
        <v>360</v>
      </c>
      <c r="L48" s="13">
        <v>500</v>
      </c>
      <c r="M48" s="13">
        <v>2000</v>
      </c>
      <c r="N48" s="16">
        <v>700</v>
      </c>
      <c r="P48" s="11"/>
      <c r="Q48" s="11"/>
      <c r="R48" s="11"/>
      <c r="S48" s="11"/>
      <c r="T48" s="13">
        <v>700</v>
      </c>
      <c r="U48" s="11"/>
      <c r="V48" s="11"/>
      <c r="W48" s="15" t="s">
        <v>207</v>
      </c>
      <c r="X48" s="13" t="s">
        <v>208</v>
      </c>
      <c r="Y48" s="15" t="s">
        <v>53</v>
      </c>
      <c r="Z48" s="13" t="s">
        <v>54</v>
      </c>
      <c r="AA48" s="13" t="s">
        <v>55</v>
      </c>
      <c r="AB48" s="15" t="s">
        <v>251</v>
      </c>
      <c r="AC48" s="15" t="s">
        <v>252</v>
      </c>
      <c r="AD48" s="32" t="s">
        <v>253</v>
      </c>
      <c r="AE48" s="31">
        <v>45536</v>
      </c>
      <c r="AF48" s="11"/>
      <c r="AG48" s="15"/>
    </row>
    <row r="49" s="2" customFormat="1" ht="135" customHeight="1" spans="1:33">
      <c r="A49" s="16">
        <v>33</v>
      </c>
      <c r="B49" s="13" t="s">
        <v>254</v>
      </c>
      <c r="C49" s="14" t="s">
        <v>47</v>
      </c>
      <c r="D49" s="16" t="s">
        <v>255</v>
      </c>
      <c r="E49" s="16" t="s">
        <v>41</v>
      </c>
      <c r="F49" s="14" t="s">
        <v>97</v>
      </c>
      <c r="G49" s="14" t="s">
        <v>49</v>
      </c>
      <c r="H49" s="16" t="s">
        <v>256</v>
      </c>
      <c r="I49" s="14" t="s">
        <v>51</v>
      </c>
      <c r="J49" s="16" t="s">
        <v>257</v>
      </c>
      <c r="K49" s="13">
        <v>400</v>
      </c>
      <c r="L49" s="27">
        <v>500</v>
      </c>
      <c r="M49" s="27">
        <v>600</v>
      </c>
      <c r="N49" s="15">
        <v>660</v>
      </c>
      <c r="P49" s="11"/>
      <c r="Q49" s="11"/>
      <c r="R49" s="11"/>
      <c r="S49" s="11"/>
      <c r="T49" s="15">
        <v>660</v>
      </c>
      <c r="U49" s="11"/>
      <c r="V49" s="11"/>
      <c r="W49" s="16" t="s">
        <v>53</v>
      </c>
      <c r="X49" s="16" t="s">
        <v>54</v>
      </c>
      <c r="Y49" s="16" t="s">
        <v>53</v>
      </c>
      <c r="Z49" s="16" t="s">
        <v>54</v>
      </c>
      <c r="AA49" s="16" t="s">
        <v>55</v>
      </c>
      <c r="AB49" s="15" t="s">
        <v>258</v>
      </c>
      <c r="AC49" s="15" t="s">
        <v>259</v>
      </c>
      <c r="AD49" s="32" t="s">
        <v>253</v>
      </c>
      <c r="AE49" s="31">
        <v>45536</v>
      </c>
      <c r="AF49" s="11"/>
      <c r="AG49" s="15"/>
    </row>
    <row r="50" s="2" customFormat="1" ht="224" customHeight="1" spans="1:33">
      <c r="A50" s="16">
        <v>34</v>
      </c>
      <c r="B50" s="13" t="s">
        <v>260</v>
      </c>
      <c r="C50" s="14" t="s">
        <v>47</v>
      </c>
      <c r="D50" s="16" t="s">
        <v>261</v>
      </c>
      <c r="E50" s="16" t="s">
        <v>41</v>
      </c>
      <c r="F50" s="14" t="s">
        <v>97</v>
      </c>
      <c r="G50" s="14" t="s">
        <v>49</v>
      </c>
      <c r="H50" s="21" t="s">
        <v>262</v>
      </c>
      <c r="I50" s="14" t="s">
        <v>51</v>
      </c>
      <c r="J50" s="16" t="s">
        <v>263</v>
      </c>
      <c r="K50" s="13">
        <v>21</v>
      </c>
      <c r="L50" s="13">
        <v>100</v>
      </c>
      <c r="M50" s="13">
        <v>346</v>
      </c>
      <c r="N50" s="15">
        <v>330.46</v>
      </c>
      <c r="O50" s="13">
        <f>N50</f>
        <v>330.46</v>
      </c>
      <c r="P50" s="11"/>
      <c r="Q50" s="11"/>
      <c r="R50" s="11"/>
      <c r="S50" s="11"/>
      <c r="T50" s="11"/>
      <c r="U50" s="11"/>
      <c r="V50" s="11"/>
      <c r="W50" s="15" t="s">
        <v>53</v>
      </c>
      <c r="X50" s="13" t="s">
        <v>54</v>
      </c>
      <c r="Y50" s="15" t="s">
        <v>53</v>
      </c>
      <c r="Z50" s="13" t="s">
        <v>54</v>
      </c>
      <c r="AA50" s="13" t="s">
        <v>55</v>
      </c>
      <c r="AB50" s="15" t="s">
        <v>244</v>
      </c>
      <c r="AC50" s="15" t="s">
        <v>245</v>
      </c>
      <c r="AD50" s="32" t="s">
        <v>58</v>
      </c>
      <c r="AE50" s="31">
        <v>45536</v>
      </c>
      <c r="AF50" s="11"/>
      <c r="AG50" s="15"/>
    </row>
    <row r="51" s="2" customFormat="1" ht="80" customHeight="1" spans="1:33">
      <c r="A51" s="16">
        <v>35</v>
      </c>
      <c r="B51" s="13" t="s">
        <v>264</v>
      </c>
      <c r="C51" s="14" t="s">
        <v>47</v>
      </c>
      <c r="D51" s="16" t="s">
        <v>265</v>
      </c>
      <c r="E51" s="16" t="s">
        <v>41</v>
      </c>
      <c r="F51" s="14" t="s">
        <v>97</v>
      </c>
      <c r="G51" s="14" t="s">
        <v>49</v>
      </c>
      <c r="H51" s="16" t="s">
        <v>266</v>
      </c>
      <c r="I51" s="14" t="s">
        <v>51</v>
      </c>
      <c r="J51" s="16" t="s">
        <v>267</v>
      </c>
      <c r="K51" s="14">
        <v>1</v>
      </c>
      <c r="L51" s="14">
        <v>2459</v>
      </c>
      <c r="M51" s="14">
        <v>9456</v>
      </c>
      <c r="N51" s="16">
        <v>40</v>
      </c>
      <c r="O51" s="14"/>
      <c r="P51" s="14"/>
      <c r="Q51" s="14"/>
      <c r="R51" s="14"/>
      <c r="S51" s="14"/>
      <c r="T51" s="14">
        <v>40</v>
      </c>
      <c r="U51" s="14"/>
      <c r="V51" s="14"/>
      <c r="W51" s="16" t="s">
        <v>268</v>
      </c>
      <c r="X51" s="14" t="s">
        <v>269</v>
      </c>
      <c r="Y51" s="15" t="s">
        <v>53</v>
      </c>
      <c r="Z51" s="13" t="s">
        <v>54</v>
      </c>
      <c r="AA51" s="13" t="s">
        <v>55</v>
      </c>
      <c r="AB51" s="16" t="s">
        <v>270</v>
      </c>
      <c r="AC51" s="16" t="s">
        <v>271</v>
      </c>
      <c r="AD51" s="32" t="s">
        <v>253</v>
      </c>
      <c r="AE51" s="31">
        <v>45597</v>
      </c>
      <c r="AF51" s="36"/>
      <c r="AG51" s="42"/>
    </row>
    <row r="52" s="2" customFormat="1" ht="80" customHeight="1" spans="1:33">
      <c r="A52" s="16">
        <v>36</v>
      </c>
      <c r="B52" s="13" t="s">
        <v>272</v>
      </c>
      <c r="C52" s="14" t="s">
        <v>47</v>
      </c>
      <c r="D52" s="16" t="s">
        <v>273</v>
      </c>
      <c r="E52" s="16" t="s">
        <v>41</v>
      </c>
      <c r="F52" s="14" t="s">
        <v>97</v>
      </c>
      <c r="G52" s="14" t="s">
        <v>49</v>
      </c>
      <c r="H52" s="15" t="s">
        <v>274</v>
      </c>
      <c r="I52" s="14" t="s">
        <v>51</v>
      </c>
      <c r="J52" s="20" t="s">
        <v>275</v>
      </c>
      <c r="K52" s="14">
        <v>2</v>
      </c>
      <c r="L52" s="13">
        <v>696</v>
      </c>
      <c r="M52" s="13">
        <v>1400</v>
      </c>
      <c r="N52" s="16">
        <v>370</v>
      </c>
      <c r="O52" s="14"/>
      <c r="P52" s="14">
        <v>370</v>
      </c>
      <c r="Q52" s="14"/>
      <c r="R52" s="14"/>
      <c r="S52" s="14"/>
      <c r="T52" s="14"/>
      <c r="U52" s="14"/>
      <c r="V52" s="14"/>
      <c r="W52" s="16" t="s">
        <v>103</v>
      </c>
      <c r="X52" s="14" t="s">
        <v>104</v>
      </c>
      <c r="Y52" s="15" t="s">
        <v>53</v>
      </c>
      <c r="Z52" s="14" t="s">
        <v>54</v>
      </c>
      <c r="AA52" s="14" t="s">
        <v>55</v>
      </c>
      <c r="AB52" s="16" t="s">
        <v>276</v>
      </c>
      <c r="AC52" s="16" t="s">
        <v>277</v>
      </c>
      <c r="AD52" s="32" t="s">
        <v>58</v>
      </c>
      <c r="AE52" s="31">
        <v>45597</v>
      </c>
      <c r="AF52" s="36"/>
      <c r="AG52" s="42"/>
    </row>
    <row r="53" s="2" customFormat="1" ht="167" customHeight="1" spans="1:34">
      <c r="A53" s="16">
        <v>38</v>
      </c>
      <c r="B53" s="13" t="s">
        <v>278</v>
      </c>
      <c r="C53" s="14" t="s">
        <v>47</v>
      </c>
      <c r="D53" s="16" t="s">
        <v>279</v>
      </c>
      <c r="E53" s="16" t="s">
        <v>41</v>
      </c>
      <c r="F53" s="14" t="s">
        <v>97</v>
      </c>
      <c r="G53" s="14" t="s">
        <v>49</v>
      </c>
      <c r="H53" s="16" t="s">
        <v>249</v>
      </c>
      <c r="I53" s="14" t="s">
        <v>51</v>
      </c>
      <c r="J53" s="16" t="s">
        <v>280</v>
      </c>
      <c r="K53" s="14">
        <v>4500</v>
      </c>
      <c r="L53" s="13">
        <v>400</v>
      </c>
      <c r="M53" s="13">
        <v>1600</v>
      </c>
      <c r="N53" s="15">
        <v>360</v>
      </c>
      <c r="P53" s="13"/>
      <c r="Q53" s="13"/>
      <c r="R53" s="13"/>
      <c r="S53" s="13"/>
      <c r="T53" s="13">
        <v>360</v>
      </c>
      <c r="U53" s="13"/>
      <c r="V53" s="13"/>
      <c r="W53" s="15" t="s">
        <v>207</v>
      </c>
      <c r="X53" s="16" t="s">
        <v>208</v>
      </c>
      <c r="Y53" s="15" t="s">
        <v>53</v>
      </c>
      <c r="Z53" s="13" t="s">
        <v>54</v>
      </c>
      <c r="AA53" s="13" t="s">
        <v>55</v>
      </c>
      <c r="AB53" s="15" t="s">
        <v>281</v>
      </c>
      <c r="AC53" s="15" t="s">
        <v>282</v>
      </c>
      <c r="AD53" s="32" t="s">
        <v>253</v>
      </c>
      <c r="AE53" s="31">
        <v>45597</v>
      </c>
      <c r="AF53" s="11"/>
      <c r="AG53" s="15"/>
      <c r="AH53" s="40"/>
    </row>
    <row r="54" s="2" customFormat="1" ht="114" customHeight="1" spans="1:33">
      <c r="A54" s="16">
        <v>39</v>
      </c>
      <c r="B54" s="13" t="s">
        <v>283</v>
      </c>
      <c r="C54" s="14" t="s">
        <v>47</v>
      </c>
      <c r="D54" s="16" t="s">
        <v>284</v>
      </c>
      <c r="E54" s="16" t="s">
        <v>41</v>
      </c>
      <c r="F54" s="14" t="s">
        <v>97</v>
      </c>
      <c r="G54" s="14" t="s">
        <v>49</v>
      </c>
      <c r="H54" s="14" t="s">
        <v>285</v>
      </c>
      <c r="I54" s="14" t="s">
        <v>51</v>
      </c>
      <c r="J54" s="16" t="s">
        <v>286</v>
      </c>
      <c r="K54" s="14">
        <v>200</v>
      </c>
      <c r="L54" s="13">
        <v>200</v>
      </c>
      <c r="M54" s="13">
        <v>478</v>
      </c>
      <c r="N54" s="15">
        <v>150</v>
      </c>
      <c r="O54" s="25"/>
      <c r="P54" s="13">
        <v>150</v>
      </c>
      <c r="Q54" s="13"/>
      <c r="R54" s="13"/>
      <c r="S54" s="13"/>
      <c r="T54" s="13"/>
      <c r="U54" s="13"/>
      <c r="V54" s="13"/>
      <c r="W54" s="15" t="s">
        <v>268</v>
      </c>
      <c r="X54" s="13" t="s">
        <v>269</v>
      </c>
      <c r="Y54" s="15" t="s">
        <v>53</v>
      </c>
      <c r="Z54" s="13" t="s">
        <v>54</v>
      </c>
      <c r="AA54" s="13" t="s">
        <v>55</v>
      </c>
      <c r="AB54" s="15" t="s">
        <v>287</v>
      </c>
      <c r="AC54" s="15" t="s">
        <v>288</v>
      </c>
      <c r="AD54" s="32" t="s">
        <v>58</v>
      </c>
      <c r="AE54" s="31"/>
      <c r="AF54" s="11"/>
      <c r="AG54" s="15"/>
    </row>
    <row r="55" s="2" customFormat="1" ht="143" customHeight="1" spans="1:33">
      <c r="A55" s="16">
        <v>40</v>
      </c>
      <c r="B55" s="14" t="s">
        <v>289</v>
      </c>
      <c r="C55" s="14" t="s">
        <v>47</v>
      </c>
      <c r="D55" s="16" t="s">
        <v>290</v>
      </c>
      <c r="E55" s="16" t="s">
        <v>41</v>
      </c>
      <c r="F55" s="14" t="s">
        <v>97</v>
      </c>
      <c r="G55" s="14" t="s">
        <v>49</v>
      </c>
      <c r="H55" s="16" t="s">
        <v>242</v>
      </c>
      <c r="I55" s="14" t="s">
        <v>51</v>
      </c>
      <c r="J55" s="16" t="s">
        <v>291</v>
      </c>
      <c r="K55" s="13">
        <v>1</v>
      </c>
      <c r="L55" s="13">
        <v>100</v>
      </c>
      <c r="M55" s="13">
        <v>320</v>
      </c>
      <c r="N55" s="13">
        <v>60</v>
      </c>
      <c r="O55" s="8">
        <v>60</v>
      </c>
      <c r="P55" s="13"/>
      <c r="Q55" s="13"/>
      <c r="R55" s="13"/>
      <c r="S55" s="13"/>
      <c r="T55" s="13"/>
      <c r="U55" s="13"/>
      <c r="V55" s="13"/>
      <c r="W55" s="15" t="s">
        <v>53</v>
      </c>
      <c r="X55" s="16" t="s">
        <v>54</v>
      </c>
      <c r="Y55" s="13"/>
      <c r="Z55" s="13"/>
      <c r="AA55" s="13"/>
      <c r="AB55" s="13" t="s">
        <v>244</v>
      </c>
      <c r="AC55" s="13" t="s">
        <v>245</v>
      </c>
      <c r="AD55" s="13" t="s">
        <v>58</v>
      </c>
      <c r="AE55" s="13"/>
      <c r="AF55" s="11"/>
      <c r="AG55" s="13"/>
    </row>
    <row r="56" s="4" customFormat="1" ht="36" customHeight="1" spans="1:33">
      <c r="A56" s="22" t="s">
        <v>44</v>
      </c>
      <c r="B56" s="12" t="s">
        <v>292</v>
      </c>
      <c r="C56" s="12"/>
      <c r="D56" s="12"/>
      <c r="E56" s="12"/>
      <c r="F56" s="12"/>
      <c r="G56" s="12"/>
      <c r="H56" s="12"/>
      <c r="I56" s="12"/>
      <c r="J56" s="12"/>
      <c r="K56" s="28" t="e">
        <f>#REF!</f>
        <v>#REF!</v>
      </c>
      <c r="L56" s="28" t="e">
        <f>#REF!</f>
        <v>#REF!</v>
      </c>
      <c r="M56" s="28" t="e">
        <f>#REF!</f>
        <v>#REF!</v>
      </c>
      <c r="N56" s="28" t="e">
        <f>#REF!</f>
        <v>#REF!</v>
      </c>
      <c r="O56" s="28" t="e">
        <f>#REF!</f>
        <v>#REF!</v>
      </c>
      <c r="P56" s="28" t="e">
        <f>#REF!</f>
        <v>#REF!</v>
      </c>
      <c r="Q56" s="28" t="e">
        <f>#REF!</f>
        <v>#REF!</v>
      </c>
      <c r="R56" s="28" t="e">
        <f>#REF!</f>
        <v>#REF!</v>
      </c>
      <c r="S56" s="28" t="e">
        <f>#REF!</f>
        <v>#REF!</v>
      </c>
      <c r="T56" s="28" t="e">
        <f>#REF!</f>
        <v>#REF!</v>
      </c>
      <c r="U56" s="28" t="e">
        <f>#REF!</f>
        <v>#REF!</v>
      </c>
      <c r="V56" s="28" t="e">
        <f>#REF!</f>
        <v>#REF!</v>
      </c>
      <c r="W56" s="30"/>
      <c r="X56" s="30"/>
      <c r="Y56" s="30"/>
      <c r="Z56" s="30"/>
      <c r="AA56" s="30"/>
      <c r="AB56" s="30"/>
      <c r="AC56" s="30"/>
      <c r="AD56" s="30"/>
      <c r="AE56" s="30"/>
      <c r="AF56" s="30"/>
      <c r="AG56" s="30"/>
    </row>
    <row r="57" s="2" customFormat="1" ht="36" customHeight="1" spans="1:33">
      <c r="A57" s="14" t="s">
        <v>42</v>
      </c>
      <c r="B57" s="12" t="s">
        <v>293</v>
      </c>
      <c r="C57" s="12"/>
      <c r="D57" s="12"/>
      <c r="E57" s="12"/>
      <c r="F57" s="12"/>
      <c r="G57" s="12"/>
      <c r="H57" s="12"/>
      <c r="I57" s="12"/>
      <c r="J57" s="12"/>
      <c r="K57" s="13"/>
      <c r="L57" s="13">
        <f>L58+L62+L71</f>
        <v>6641</v>
      </c>
      <c r="M57" s="13">
        <f>M58+M62+M71</f>
        <v>21461</v>
      </c>
      <c r="N57" s="13">
        <f>N58+N62+N71</f>
        <v>4799</v>
      </c>
      <c r="O57" s="13">
        <f t="shared" ref="O57:V57" si="11">O58+O62+O71</f>
        <v>888</v>
      </c>
      <c r="P57" s="13">
        <f t="shared" si="11"/>
        <v>73</v>
      </c>
      <c r="Q57" s="13">
        <f t="shared" si="11"/>
        <v>0</v>
      </c>
      <c r="R57" s="13">
        <f t="shared" si="11"/>
        <v>0</v>
      </c>
      <c r="S57" s="13">
        <f t="shared" si="11"/>
        <v>0</v>
      </c>
      <c r="T57" s="13">
        <f t="shared" si="11"/>
        <v>3838</v>
      </c>
      <c r="U57" s="13">
        <f t="shared" si="11"/>
        <v>0</v>
      </c>
      <c r="V57" s="13">
        <f t="shared" si="11"/>
        <v>0</v>
      </c>
      <c r="W57" s="13"/>
      <c r="X57" s="13"/>
      <c r="Y57" s="13"/>
      <c r="Z57" s="13"/>
      <c r="AA57" s="13"/>
      <c r="AB57" s="13"/>
      <c r="AC57" s="13"/>
      <c r="AD57" s="13"/>
      <c r="AE57" s="13"/>
      <c r="AF57" s="11"/>
      <c r="AG57" s="13"/>
    </row>
    <row r="58" s="2" customFormat="1" ht="36" customHeight="1" spans="1:33">
      <c r="A58" s="14" t="s">
        <v>44</v>
      </c>
      <c r="B58" s="12" t="s">
        <v>294</v>
      </c>
      <c r="C58" s="12"/>
      <c r="D58" s="12"/>
      <c r="E58" s="12"/>
      <c r="F58" s="12"/>
      <c r="G58" s="12"/>
      <c r="H58" s="12"/>
      <c r="I58" s="12"/>
      <c r="J58" s="12"/>
      <c r="K58" s="13"/>
      <c r="L58" s="13">
        <f>SUM(L59:L61)</f>
        <v>2871</v>
      </c>
      <c r="M58" s="13">
        <f>SUM(M59:M61)</f>
        <v>8256</v>
      </c>
      <c r="N58" s="13">
        <f>SUM(N59:N61)</f>
        <v>3490</v>
      </c>
      <c r="O58" s="13">
        <f>SUM(O59:O61)</f>
        <v>0</v>
      </c>
      <c r="P58" s="13">
        <f t="shared" ref="P58:V58" si="12">SUM(P59:P61)</f>
        <v>0</v>
      </c>
      <c r="Q58" s="13">
        <f t="shared" si="12"/>
        <v>0</v>
      </c>
      <c r="R58" s="13">
        <f t="shared" si="12"/>
        <v>0</v>
      </c>
      <c r="S58" s="13">
        <f t="shared" si="12"/>
        <v>0</v>
      </c>
      <c r="T58" s="13">
        <f t="shared" si="12"/>
        <v>3490</v>
      </c>
      <c r="U58" s="13">
        <f t="shared" si="12"/>
        <v>0</v>
      </c>
      <c r="V58" s="13">
        <f t="shared" si="12"/>
        <v>0</v>
      </c>
      <c r="W58" s="13"/>
      <c r="X58" s="13"/>
      <c r="Y58" s="13"/>
      <c r="Z58" s="13"/>
      <c r="AA58" s="13"/>
      <c r="AB58" s="13"/>
      <c r="AC58" s="13"/>
      <c r="AD58" s="13"/>
      <c r="AE58" s="13"/>
      <c r="AF58" s="11"/>
      <c r="AG58" s="13"/>
    </row>
    <row r="59" s="2" customFormat="1" ht="138" customHeight="1" spans="1:33">
      <c r="A59" s="16">
        <v>42</v>
      </c>
      <c r="B59" s="14" t="s">
        <v>295</v>
      </c>
      <c r="C59" s="14" t="s">
        <v>47</v>
      </c>
      <c r="D59" s="16" t="s">
        <v>296</v>
      </c>
      <c r="E59" s="16" t="s">
        <v>41</v>
      </c>
      <c r="F59" s="14" t="s">
        <v>293</v>
      </c>
      <c r="G59" s="14" t="s">
        <v>49</v>
      </c>
      <c r="H59" s="16" t="s">
        <v>297</v>
      </c>
      <c r="I59" s="14" t="s">
        <v>51</v>
      </c>
      <c r="J59" s="16" t="s">
        <v>298</v>
      </c>
      <c r="K59" s="13">
        <v>6</v>
      </c>
      <c r="L59" s="13">
        <v>2503</v>
      </c>
      <c r="M59" s="13">
        <v>6637</v>
      </c>
      <c r="N59" s="15">
        <v>1100</v>
      </c>
      <c r="O59" s="13"/>
      <c r="P59" s="11"/>
      <c r="Q59" s="11"/>
      <c r="R59" s="11"/>
      <c r="S59" s="11"/>
      <c r="T59" s="15">
        <v>1100</v>
      </c>
      <c r="U59" s="11"/>
      <c r="V59" s="11"/>
      <c r="W59" s="15" t="s">
        <v>299</v>
      </c>
      <c r="X59" s="13" t="s">
        <v>300</v>
      </c>
      <c r="Y59" s="15" t="s">
        <v>301</v>
      </c>
      <c r="Z59" s="13" t="s">
        <v>302</v>
      </c>
      <c r="AA59" s="13" t="s">
        <v>80</v>
      </c>
      <c r="AB59" s="16" t="s">
        <v>303</v>
      </c>
      <c r="AC59" s="16" t="s">
        <v>304</v>
      </c>
      <c r="AD59" s="32"/>
      <c r="AE59" s="31">
        <v>45536</v>
      </c>
      <c r="AF59" s="11"/>
      <c r="AG59" s="15"/>
    </row>
    <row r="60" s="2" customFormat="1" ht="138" customHeight="1" spans="1:33">
      <c r="A60" s="16">
        <v>43</v>
      </c>
      <c r="B60" s="13" t="s">
        <v>305</v>
      </c>
      <c r="C60" s="14" t="s">
        <v>47</v>
      </c>
      <c r="D60" s="20" t="s">
        <v>306</v>
      </c>
      <c r="E60" s="16" t="s">
        <v>41</v>
      </c>
      <c r="F60" s="14" t="s">
        <v>293</v>
      </c>
      <c r="G60" s="14" t="s">
        <v>49</v>
      </c>
      <c r="H60" s="20" t="s">
        <v>307</v>
      </c>
      <c r="I60" s="14" t="s">
        <v>51</v>
      </c>
      <c r="J60" s="20" t="s">
        <v>308</v>
      </c>
      <c r="K60" s="13">
        <v>1500</v>
      </c>
      <c r="L60" s="13">
        <v>171</v>
      </c>
      <c r="M60" s="13">
        <v>764</v>
      </c>
      <c r="N60" s="15">
        <v>390</v>
      </c>
      <c r="O60" s="13"/>
      <c r="P60" s="15"/>
      <c r="Q60" s="11"/>
      <c r="R60" s="11"/>
      <c r="S60" s="11"/>
      <c r="T60" s="15">
        <v>390</v>
      </c>
      <c r="U60" s="11"/>
      <c r="V60" s="11"/>
      <c r="W60" s="16" t="s">
        <v>117</v>
      </c>
      <c r="X60" s="13" t="s">
        <v>118</v>
      </c>
      <c r="Y60" s="15" t="s">
        <v>301</v>
      </c>
      <c r="Z60" s="13" t="s">
        <v>309</v>
      </c>
      <c r="AA60" s="13" t="s">
        <v>80</v>
      </c>
      <c r="AB60" s="20" t="s">
        <v>310</v>
      </c>
      <c r="AC60" s="20" t="s">
        <v>311</v>
      </c>
      <c r="AD60" s="32"/>
      <c r="AE60" s="31"/>
      <c r="AF60" s="11"/>
      <c r="AG60" s="15"/>
    </row>
    <row r="61" s="2" customFormat="1" ht="126" customHeight="1" spans="1:33">
      <c r="A61" s="16">
        <v>44</v>
      </c>
      <c r="B61" s="14" t="s">
        <v>312</v>
      </c>
      <c r="C61" s="14" t="s">
        <v>47</v>
      </c>
      <c r="D61" s="16" t="s">
        <v>313</v>
      </c>
      <c r="E61" s="16" t="s">
        <v>41</v>
      </c>
      <c r="F61" s="14" t="s">
        <v>97</v>
      </c>
      <c r="G61" s="14" t="s">
        <v>49</v>
      </c>
      <c r="H61" s="16" t="s">
        <v>314</v>
      </c>
      <c r="I61" s="14" t="s">
        <v>51</v>
      </c>
      <c r="J61" s="29" t="s">
        <v>315</v>
      </c>
      <c r="K61" s="14">
        <v>26.4</v>
      </c>
      <c r="L61" s="14">
        <v>197</v>
      </c>
      <c r="M61" s="14">
        <v>855</v>
      </c>
      <c r="N61" s="16">
        <v>2000</v>
      </c>
      <c r="O61" s="14"/>
      <c r="P61" s="14"/>
      <c r="Q61" s="14"/>
      <c r="R61" s="14"/>
      <c r="S61" s="14"/>
      <c r="T61" s="16">
        <v>2000</v>
      </c>
      <c r="U61" s="14"/>
      <c r="V61" s="14"/>
      <c r="W61" s="16" t="s">
        <v>117</v>
      </c>
      <c r="X61" s="13" t="s">
        <v>118</v>
      </c>
      <c r="Y61" s="15" t="s">
        <v>301</v>
      </c>
      <c r="Z61" s="13" t="s">
        <v>302</v>
      </c>
      <c r="AA61" s="13" t="s">
        <v>80</v>
      </c>
      <c r="AB61" s="16" t="s">
        <v>316</v>
      </c>
      <c r="AC61" s="16" t="s">
        <v>317</v>
      </c>
      <c r="AD61" s="32"/>
      <c r="AE61" s="31">
        <v>45597</v>
      </c>
      <c r="AF61" s="11"/>
      <c r="AG61" s="15" t="s">
        <v>318</v>
      </c>
    </row>
    <row r="62" s="2" customFormat="1" ht="33" customHeight="1" spans="1:33">
      <c r="A62" s="14" t="s">
        <v>44</v>
      </c>
      <c r="B62" s="12" t="s">
        <v>319</v>
      </c>
      <c r="C62" s="12"/>
      <c r="D62" s="12"/>
      <c r="E62" s="12"/>
      <c r="F62" s="12"/>
      <c r="G62" s="12"/>
      <c r="H62" s="12"/>
      <c r="I62" s="12"/>
      <c r="J62" s="12"/>
      <c r="K62" s="13"/>
      <c r="L62" s="13">
        <f>SUM(L63:L70)</f>
        <v>3470</v>
      </c>
      <c r="M62" s="13">
        <f>SUM(M63:M70)</f>
        <v>11855</v>
      </c>
      <c r="N62" s="13">
        <f>SUM(N63:N70)</f>
        <v>1209</v>
      </c>
      <c r="O62" s="13">
        <f>SUM(O63:O70)</f>
        <v>888</v>
      </c>
      <c r="P62" s="13">
        <f t="shared" ref="P62:V62" si="13">SUM(P63:P70)</f>
        <v>73</v>
      </c>
      <c r="Q62" s="13">
        <f t="shared" si="13"/>
        <v>0</v>
      </c>
      <c r="R62" s="13">
        <f t="shared" si="13"/>
        <v>0</v>
      </c>
      <c r="S62" s="13">
        <f t="shared" si="13"/>
        <v>0</v>
      </c>
      <c r="T62" s="13">
        <f t="shared" si="13"/>
        <v>248</v>
      </c>
      <c r="U62" s="13">
        <f t="shared" si="13"/>
        <v>0</v>
      </c>
      <c r="V62" s="13">
        <f t="shared" si="13"/>
        <v>0</v>
      </c>
      <c r="W62" s="13"/>
      <c r="X62" s="13"/>
      <c r="Y62" s="13"/>
      <c r="Z62" s="13"/>
      <c r="AA62" s="13"/>
      <c r="AB62" s="13"/>
      <c r="AC62" s="13"/>
      <c r="AD62" s="13"/>
      <c r="AE62" s="13"/>
      <c r="AF62" s="11"/>
      <c r="AG62" s="13"/>
    </row>
    <row r="63" s="2" customFormat="1" ht="114" customHeight="1" spans="1:33">
      <c r="A63" s="16">
        <v>45</v>
      </c>
      <c r="B63" s="14" t="s">
        <v>320</v>
      </c>
      <c r="C63" s="14" t="s">
        <v>47</v>
      </c>
      <c r="D63" s="14" t="s">
        <v>321</v>
      </c>
      <c r="E63" s="16" t="s">
        <v>41</v>
      </c>
      <c r="F63" s="14" t="s">
        <v>293</v>
      </c>
      <c r="G63" s="14" t="s">
        <v>49</v>
      </c>
      <c r="H63" s="16" t="s">
        <v>322</v>
      </c>
      <c r="I63" s="14" t="s">
        <v>51</v>
      </c>
      <c r="J63" s="16" t="s">
        <v>323</v>
      </c>
      <c r="K63" s="13">
        <v>1</v>
      </c>
      <c r="L63" s="13">
        <v>330</v>
      </c>
      <c r="M63" s="13">
        <v>400</v>
      </c>
      <c r="N63" s="15">
        <v>48</v>
      </c>
      <c r="O63" s="13"/>
      <c r="P63" s="13">
        <v>48</v>
      </c>
      <c r="Q63" s="13"/>
      <c r="R63" s="13"/>
      <c r="S63" s="13"/>
      <c r="T63" s="13"/>
      <c r="U63" s="13"/>
      <c r="V63" s="13"/>
      <c r="W63" s="15" t="s">
        <v>103</v>
      </c>
      <c r="X63" s="13" t="s">
        <v>104</v>
      </c>
      <c r="Y63" s="15" t="s">
        <v>301</v>
      </c>
      <c r="Z63" s="13" t="s">
        <v>302</v>
      </c>
      <c r="AA63" s="13" t="s">
        <v>80</v>
      </c>
      <c r="AB63" s="15" t="s">
        <v>324</v>
      </c>
      <c r="AC63" s="15" t="s">
        <v>325</v>
      </c>
      <c r="AD63" s="32" t="s">
        <v>58</v>
      </c>
      <c r="AE63" s="31">
        <v>45536</v>
      </c>
      <c r="AF63" s="11"/>
      <c r="AG63" s="15" t="s">
        <v>326</v>
      </c>
    </row>
    <row r="64" s="2" customFormat="1" ht="114" customHeight="1" spans="1:33">
      <c r="A64" s="16">
        <v>46</v>
      </c>
      <c r="B64" s="13" t="s">
        <v>327</v>
      </c>
      <c r="C64" s="14"/>
      <c r="D64" s="20" t="s">
        <v>328</v>
      </c>
      <c r="E64" s="16" t="s">
        <v>41</v>
      </c>
      <c r="F64" s="14" t="s">
        <v>293</v>
      </c>
      <c r="G64" s="14" t="s">
        <v>49</v>
      </c>
      <c r="H64" s="20" t="s">
        <v>329</v>
      </c>
      <c r="I64" s="14" t="s">
        <v>51</v>
      </c>
      <c r="J64" s="20" t="s">
        <v>330</v>
      </c>
      <c r="K64" s="13">
        <v>30</v>
      </c>
      <c r="L64" s="13">
        <v>30</v>
      </c>
      <c r="M64" s="13">
        <v>100</v>
      </c>
      <c r="N64" s="15">
        <v>25</v>
      </c>
      <c r="O64" s="13"/>
      <c r="P64" s="13">
        <v>25</v>
      </c>
      <c r="Q64" s="13"/>
      <c r="R64" s="13"/>
      <c r="S64" s="13"/>
      <c r="T64" s="13"/>
      <c r="U64" s="13"/>
      <c r="V64" s="13"/>
      <c r="W64" s="15" t="s">
        <v>103</v>
      </c>
      <c r="X64" s="13" t="s">
        <v>104</v>
      </c>
      <c r="Y64" s="15" t="s">
        <v>301</v>
      </c>
      <c r="Z64" s="13" t="s">
        <v>309</v>
      </c>
      <c r="AA64" s="13" t="s">
        <v>80</v>
      </c>
      <c r="AB64" s="15" t="s">
        <v>331</v>
      </c>
      <c r="AC64" s="15" t="s">
        <v>332</v>
      </c>
      <c r="AD64" s="32" t="s">
        <v>58</v>
      </c>
      <c r="AE64" s="31"/>
      <c r="AF64" s="11"/>
      <c r="AG64" s="15"/>
    </row>
    <row r="65" s="2" customFormat="1" ht="128" customHeight="1" spans="1:33">
      <c r="A65" s="16">
        <v>47</v>
      </c>
      <c r="B65" s="13" t="s">
        <v>333</v>
      </c>
      <c r="C65" s="14" t="s">
        <v>47</v>
      </c>
      <c r="D65" s="14" t="s">
        <v>334</v>
      </c>
      <c r="E65" s="16" t="s">
        <v>41</v>
      </c>
      <c r="F65" s="14" t="s">
        <v>293</v>
      </c>
      <c r="G65" s="14" t="s">
        <v>49</v>
      </c>
      <c r="H65" s="16" t="s">
        <v>329</v>
      </c>
      <c r="I65" s="14" t="s">
        <v>169</v>
      </c>
      <c r="J65" s="16" t="s">
        <v>335</v>
      </c>
      <c r="K65" s="13">
        <v>50</v>
      </c>
      <c r="L65" s="13"/>
      <c r="M65" s="13"/>
      <c r="N65" s="15">
        <v>48</v>
      </c>
      <c r="O65" s="13">
        <v>48</v>
      </c>
      <c r="P65" s="13"/>
      <c r="Q65" s="13"/>
      <c r="R65" s="13"/>
      <c r="S65" s="13"/>
      <c r="T65" s="13"/>
      <c r="U65" s="13"/>
      <c r="V65" s="13"/>
      <c r="W65" s="15" t="s">
        <v>207</v>
      </c>
      <c r="X65" s="13" t="s">
        <v>208</v>
      </c>
      <c r="Y65" s="15" t="s">
        <v>301</v>
      </c>
      <c r="Z65" s="13" t="s">
        <v>309</v>
      </c>
      <c r="AA65" s="13" t="s">
        <v>80</v>
      </c>
      <c r="AB65" s="15" t="s">
        <v>331</v>
      </c>
      <c r="AC65" s="15" t="s">
        <v>336</v>
      </c>
      <c r="AD65" s="32" t="s">
        <v>58</v>
      </c>
      <c r="AE65" s="11"/>
      <c r="AF65" s="15"/>
      <c r="AG65" s="25"/>
    </row>
    <row r="66" s="2" customFormat="1" ht="89" customHeight="1" spans="1:33">
      <c r="A66" s="16">
        <v>48</v>
      </c>
      <c r="B66" s="13" t="s">
        <v>337</v>
      </c>
      <c r="C66" s="14" t="s">
        <v>47</v>
      </c>
      <c r="D66" s="16" t="s">
        <v>338</v>
      </c>
      <c r="E66" s="16" t="s">
        <v>41</v>
      </c>
      <c r="F66" s="14" t="s">
        <v>293</v>
      </c>
      <c r="G66" s="14" t="s">
        <v>49</v>
      </c>
      <c r="H66" s="16" t="s">
        <v>339</v>
      </c>
      <c r="I66" s="14" t="s">
        <v>169</v>
      </c>
      <c r="J66" s="16" t="s">
        <v>340</v>
      </c>
      <c r="K66" s="13">
        <v>1</v>
      </c>
      <c r="L66" s="13"/>
      <c r="M66" s="13"/>
      <c r="N66" s="15">
        <v>48</v>
      </c>
      <c r="O66" s="13"/>
      <c r="P66" s="13"/>
      <c r="Q66" s="13"/>
      <c r="R66" s="13"/>
      <c r="S66" s="13"/>
      <c r="T66" s="13">
        <v>48</v>
      </c>
      <c r="U66" s="13"/>
      <c r="V66" s="13"/>
      <c r="W66" s="16" t="s">
        <v>125</v>
      </c>
      <c r="X66" s="14" t="s">
        <v>126</v>
      </c>
      <c r="Y66" s="15" t="s">
        <v>301</v>
      </c>
      <c r="Z66" s="13" t="s">
        <v>309</v>
      </c>
      <c r="AA66" s="13" t="s">
        <v>80</v>
      </c>
      <c r="AB66" s="15" t="s">
        <v>331</v>
      </c>
      <c r="AC66" s="15" t="s">
        <v>341</v>
      </c>
      <c r="AD66" s="32" t="s">
        <v>58</v>
      </c>
      <c r="AE66" s="11"/>
      <c r="AF66" s="15"/>
      <c r="AG66" s="25"/>
    </row>
    <row r="67" s="2" customFormat="1" ht="128" customHeight="1" spans="1:34">
      <c r="A67" s="16">
        <v>49</v>
      </c>
      <c r="B67" s="14" t="s">
        <v>342</v>
      </c>
      <c r="C67" s="14" t="s">
        <v>47</v>
      </c>
      <c r="D67" s="14" t="s">
        <v>343</v>
      </c>
      <c r="E67" s="16" t="s">
        <v>41</v>
      </c>
      <c r="F67" s="14" t="s">
        <v>293</v>
      </c>
      <c r="G67" s="14" t="s">
        <v>49</v>
      </c>
      <c r="H67" s="16" t="s">
        <v>344</v>
      </c>
      <c r="I67" s="14" t="s">
        <v>51</v>
      </c>
      <c r="J67" s="16" t="s">
        <v>345</v>
      </c>
      <c r="K67" s="13">
        <v>1</v>
      </c>
      <c r="L67" s="13">
        <v>330</v>
      </c>
      <c r="M67" s="13">
        <v>400</v>
      </c>
      <c r="N67" s="15">
        <v>80</v>
      </c>
      <c r="O67" s="13">
        <v>80</v>
      </c>
      <c r="P67" s="13"/>
      <c r="Q67" s="13"/>
      <c r="R67" s="13"/>
      <c r="S67" s="13"/>
      <c r="T67" s="13"/>
      <c r="U67" s="13"/>
      <c r="V67" s="13"/>
      <c r="W67" s="15" t="s">
        <v>103</v>
      </c>
      <c r="X67" s="13" t="s">
        <v>104</v>
      </c>
      <c r="Y67" s="15" t="s">
        <v>301</v>
      </c>
      <c r="Z67" s="13" t="s">
        <v>302</v>
      </c>
      <c r="AA67" s="13" t="s">
        <v>80</v>
      </c>
      <c r="AB67" s="15" t="s">
        <v>346</v>
      </c>
      <c r="AC67" s="15" t="s">
        <v>347</v>
      </c>
      <c r="AD67" s="32" t="s">
        <v>58</v>
      </c>
      <c r="AE67" s="11"/>
      <c r="AF67" s="15" t="s">
        <v>326</v>
      </c>
      <c r="AG67" s="25"/>
      <c r="AH67" s="40"/>
    </row>
    <row r="68" s="2" customFormat="1" ht="120" customHeight="1" spans="1:34">
      <c r="A68" s="16">
        <v>50</v>
      </c>
      <c r="B68" s="13" t="s">
        <v>348</v>
      </c>
      <c r="C68" s="14" t="s">
        <v>47</v>
      </c>
      <c r="D68" s="16" t="s">
        <v>349</v>
      </c>
      <c r="E68" s="16" t="s">
        <v>41</v>
      </c>
      <c r="F68" s="14" t="s">
        <v>97</v>
      </c>
      <c r="G68" s="14" t="s">
        <v>49</v>
      </c>
      <c r="H68" s="19" t="s">
        <v>350</v>
      </c>
      <c r="I68" s="14" t="s">
        <v>51</v>
      </c>
      <c r="J68" s="16" t="s">
        <v>351</v>
      </c>
      <c r="K68" s="14">
        <v>1</v>
      </c>
      <c r="L68" s="14">
        <v>459</v>
      </c>
      <c r="M68" s="14">
        <v>1258</v>
      </c>
      <c r="N68" s="16">
        <v>220</v>
      </c>
      <c r="O68" s="15">
        <v>220</v>
      </c>
      <c r="P68" s="14"/>
      <c r="Q68" s="14"/>
      <c r="R68" s="14"/>
      <c r="S68" s="14"/>
      <c r="T68" s="14"/>
      <c r="U68" s="14"/>
      <c r="V68" s="14"/>
      <c r="W68" s="15" t="s">
        <v>53</v>
      </c>
      <c r="X68" s="16" t="s">
        <v>54</v>
      </c>
      <c r="Y68" s="15" t="s">
        <v>53</v>
      </c>
      <c r="Z68" s="13" t="s">
        <v>54</v>
      </c>
      <c r="AA68" s="20" t="s">
        <v>55</v>
      </c>
      <c r="AB68" s="16" t="s">
        <v>352</v>
      </c>
      <c r="AC68" s="16" t="s">
        <v>352</v>
      </c>
      <c r="AD68" s="32" t="s">
        <v>58</v>
      </c>
      <c r="AE68" s="31">
        <v>45597</v>
      </c>
      <c r="AF68" s="33"/>
      <c r="AG68" s="15"/>
      <c r="AH68" s="50"/>
    </row>
    <row r="69" s="2" customFormat="1" ht="255" customHeight="1" spans="1:33">
      <c r="A69" s="16">
        <v>51</v>
      </c>
      <c r="B69" s="14" t="s">
        <v>353</v>
      </c>
      <c r="C69" s="14" t="s">
        <v>47</v>
      </c>
      <c r="D69" s="16" t="s">
        <v>354</v>
      </c>
      <c r="E69" s="16" t="s">
        <v>41</v>
      </c>
      <c r="F69" s="14" t="s">
        <v>293</v>
      </c>
      <c r="G69" s="14" t="s">
        <v>49</v>
      </c>
      <c r="H69" s="16" t="s">
        <v>355</v>
      </c>
      <c r="I69" s="14" t="s">
        <v>51</v>
      </c>
      <c r="J69" s="16" t="s">
        <v>356</v>
      </c>
      <c r="K69" s="13">
        <v>1300</v>
      </c>
      <c r="L69" s="13">
        <v>1821</v>
      </c>
      <c r="M69" s="13">
        <v>8697</v>
      </c>
      <c r="N69" s="15">
        <v>590</v>
      </c>
      <c r="O69" s="13">
        <v>540</v>
      </c>
      <c r="P69" s="13"/>
      <c r="Q69" s="13"/>
      <c r="R69" s="13"/>
      <c r="S69" s="13"/>
      <c r="T69" s="13">
        <v>50</v>
      </c>
      <c r="U69" s="13" t="s">
        <v>357</v>
      </c>
      <c r="V69" s="13"/>
      <c r="W69" s="15" t="s">
        <v>53</v>
      </c>
      <c r="X69" s="13" t="s">
        <v>54</v>
      </c>
      <c r="Y69" s="15" t="s">
        <v>301</v>
      </c>
      <c r="Z69" s="13" t="s">
        <v>302</v>
      </c>
      <c r="AA69" s="20" t="s">
        <v>80</v>
      </c>
      <c r="AB69" s="24" t="s">
        <v>358</v>
      </c>
      <c r="AC69" s="15" t="s">
        <v>359</v>
      </c>
      <c r="AD69" s="32" t="s">
        <v>58</v>
      </c>
      <c r="AE69" s="31">
        <v>45536</v>
      </c>
      <c r="AF69" s="11"/>
      <c r="AG69" s="15"/>
    </row>
    <row r="70" s="2" customFormat="1" ht="80" customHeight="1" spans="1:33">
      <c r="A70" s="16">
        <v>53</v>
      </c>
      <c r="B70" s="14" t="s">
        <v>360</v>
      </c>
      <c r="C70" s="14" t="s">
        <v>47</v>
      </c>
      <c r="D70" s="16" t="s">
        <v>361</v>
      </c>
      <c r="E70" s="16" t="s">
        <v>41</v>
      </c>
      <c r="F70" s="14" t="s">
        <v>293</v>
      </c>
      <c r="G70" s="14" t="s">
        <v>49</v>
      </c>
      <c r="H70" s="16" t="s">
        <v>226</v>
      </c>
      <c r="I70" s="14" t="s">
        <v>51</v>
      </c>
      <c r="J70" s="16" t="s">
        <v>362</v>
      </c>
      <c r="K70" s="13">
        <v>500</v>
      </c>
      <c r="L70" s="13">
        <v>500</v>
      </c>
      <c r="M70" s="13">
        <v>1000</v>
      </c>
      <c r="N70" s="15">
        <v>150</v>
      </c>
      <c r="O70" s="13"/>
      <c r="P70" s="13"/>
      <c r="Q70" s="13"/>
      <c r="R70" s="13"/>
      <c r="S70" s="13"/>
      <c r="T70" s="13">
        <v>150</v>
      </c>
      <c r="U70" s="13"/>
      <c r="V70" s="13"/>
      <c r="W70" s="15" t="s">
        <v>103</v>
      </c>
      <c r="X70" s="13" t="s">
        <v>104</v>
      </c>
      <c r="Y70" s="15" t="s">
        <v>301</v>
      </c>
      <c r="Z70" s="13" t="s">
        <v>302</v>
      </c>
      <c r="AA70" s="13" t="s">
        <v>80</v>
      </c>
      <c r="AB70" s="15" t="s">
        <v>363</v>
      </c>
      <c r="AC70" s="15" t="s">
        <v>364</v>
      </c>
      <c r="AD70" s="32"/>
      <c r="AE70" s="31">
        <v>45539</v>
      </c>
      <c r="AF70" s="13"/>
      <c r="AG70" s="15" t="s">
        <v>365</v>
      </c>
    </row>
    <row r="71" s="4" customFormat="1" ht="41" customHeight="1" spans="1:33">
      <c r="A71" s="22" t="s">
        <v>44</v>
      </c>
      <c r="B71" s="43" t="s">
        <v>366</v>
      </c>
      <c r="C71" s="43"/>
      <c r="D71" s="43"/>
      <c r="E71" s="43"/>
      <c r="F71" s="43"/>
      <c r="G71" s="43"/>
      <c r="H71" s="43"/>
      <c r="I71" s="43"/>
      <c r="J71" s="43"/>
      <c r="K71" s="30"/>
      <c r="L71" s="16">
        <f>L72</f>
        <v>300</v>
      </c>
      <c r="M71" s="16">
        <f>M72</f>
        <v>1350</v>
      </c>
      <c r="N71" s="16">
        <f t="shared" ref="N71:V71" si="14">N72</f>
        <v>100</v>
      </c>
      <c r="O71" s="16">
        <f t="shared" si="14"/>
        <v>0</v>
      </c>
      <c r="P71" s="16">
        <f t="shared" si="14"/>
        <v>0</v>
      </c>
      <c r="Q71" s="16">
        <f t="shared" si="14"/>
        <v>0</v>
      </c>
      <c r="R71" s="16">
        <f t="shared" si="14"/>
        <v>0</v>
      </c>
      <c r="S71" s="16">
        <f t="shared" si="14"/>
        <v>0</v>
      </c>
      <c r="T71" s="16">
        <f t="shared" si="14"/>
        <v>100</v>
      </c>
      <c r="U71" s="16">
        <f t="shared" si="14"/>
        <v>0</v>
      </c>
      <c r="V71" s="16">
        <f t="shared" si="14"/>
        <v>0</v>
      </c>
      <c r="W71" s="30"/>
      <c r="X71" s="30"/>
      <c r="Y71" s="30"/>
      <c r="Z71" s="30"/>
      <c r="AA71" s="30"/>
      <c r="AB71" s="30"/>
      <c r="AC71" s="30"/>
      <c r="AD71" s="30"/>
      <c r="AE71" s="30"/>
      <c r="AF71" s="30"/>
      <c r="AG71" s="30"/>
    </row>
    <row r="72" s="2" customFormat="1" ht="80" customHeight="1" spans="1:33">
      <c r="A72" s="14">
        <v>54</v>
      </c>
      <c r="B72" s="14" t="s">
        <v>367</v>
      </c>
      <c r="C72" s="14" t="s">
        <v>47</v>
      </c>
      <c r="D72" s="16" t="s">
        <v>368</v>
      </c>
      <c r="E72" s="16" t="s">
        <v>41</v>
      </c>
      <c r="F72" s="14" t="s">
        <v>293</v>
      </c>
      <c r="G72" s="14" t="s">
        <v>49</v>
      </c>
      <c r="H72" s="16" t="s">
        <v>50</v>
      </c>
      <c r="I72" s="14" t="s">
        <v>51</v>
      </c>
      <c r="J72" s="16" t="s">
        <v>369</v>
      </c>
      <c r="K72" s="16">
        <v>100</v>
      </c>
      <c r="L72" s="16">
        <v>300</v>
      </c>
      <c r="M72" s="16">
        <v>1350</v>
      </c>
      <c r="N72" s="16">
        <v>100</v>
      </c>
      <c r="P72" s="16"/>
      <c r="Q72" s="16"/>
      <c r="R72" s="16"/>
      <c r="S72" s="16"/>
      <c r="T72" s="16">
        <v>100</v>
      </c>
      <c r="U72" s="16"/>
      <c r="V72" s="16"/>
      <c r="W72" s="16" t="s">
        <v>370</v>
      </c>
      <c r="X72" s="16" t="s">
        <v>371</v>
      </c>
      <c r="Y72" s="16" t="s">
        <v>53</v>
      </c>
      <c r="Z72" s="14" t="s">
        <v>54</v>
      </c>
      <c r="AA72" s="20" t="s">
        <v>55</v>
      </c>
      <c r="AB72" s="16" t="s">
        <v>372</v>
      </c>
      <c r="AC72" s="16" t="s">
        <v>372</v>
      </c>
      <c r="AD72" s="16" t="s">
        <v>253</v>
      </c>
      <c r="AE72" s="16"/>
      <c r="AF72" s="16"/>
      <c r="AG72" s="13"/>
    </row>
    <row r="73" s="2" customFormat="1" ht="42" customHeight="1" spans="1:34">
      <c r="A73" s="14" t="s">
        <v>42</v>
      </c>
      <c r="B73" s="12" t="s">
        <v>219</v>
      </c>
      <c r="C73" s="12"/>
      <c r="D73" s="12"/>
      <c r="E73" s="12"/>
      <c r="F73" s="12"/>
      <c r="G73" s="12"/>
      <c r="H73" s="12"/>
      <c r="I73" s="12"/>
      <c r="J73" s="12"/>
      <c r="K73" s="13"/>
      <c r="L73" s="13">
        <f>L74</f>
        <v>6140</v>
      </c>
      <c r="M73" s="13">
        <f t="shared" ref="M73:V73" si="15">M74</f>
        <v>25550</v>
      </c>
      <c r="N73" s="13">
        <f t="shared" si="15"/>
        <v>4050.57</v>
      </c>
      <c r="O73" s="13">
        <f t="shared" si="15"/>
        <v>1307.8</v>
      </c>
      <c r="P73" s="13">
        <f t="shared" si="15"/>
        <v>70</v>
      </c>
      <c r="Q73" s="13">
        <f t="shared" si="15"/>
        <v>0</v>
      </c>
      <c r="R73" s="13">
        <f t="shared" si="15"/>
        <v>0</v>
      </c>
      <c r="S73" s="13">
        <f t="shared" si="15"/>
        <v>0</v>
      </c>
      <c r="T73" s="13">
        <f t="shared" si="15"/>
        <v>2672.77</v>
      </c>
      <c r="U73" s="13">
        <f t="shared" si="15"/>
        <v>0</v>
      </c>
      <c r="V73" s="13">
        <f t="shared" si="15"/>
        <v>0</v>
      </c>
      <c r="W73" s="13"/>
      <c r="X73" s="13"/>
      <c r="Y73" s="13"/>
      <c r="Z73" s="13"/>
      <c r="AA73" s="13"/>
      <c r="AB73" s="13"/>
      <c r="AC73" s="13"/>
      <c r="AD73" s="13"/>
      <c r="AE73" s="11"/>
      <c r="AF73" s="13"/>
      <c r="AG73" s="25"/>
      <c r="AH73" s="40"/>
    </row>
    <row r="74" s="2" customFormat="1" ht="42" customHeight="1" spans="1:33">
      <c r="A74" s="14" t="s">
        <v>44</v>
      </c>
      <c r="B74" s="12" t="s">
        <v>373</v>
      </c>
      <c r="C74" s="12"/>
      <c r="D74" s="12"/>
      <c r="E74" s="12"/>
      <c r="F74" s="12"/>
      <c r="G74" s="12"/>
      <c r="H74" s="12"/>
      <c r="I74" s="12"/>
      <c r="J74" s="12"/>
      <c r="K74" s="13"/>
      <c r="L74" s="13">
        <f>SUM(L75:L83)</f>
        <v>6140</v>
      </c>
      <c r="M74" s="13">
        <f>SUM(M75:M83)</f>
        <v>25550</v>
      </c>
      <c r="N74" s="13">
        <f>SUM(N75:N83)</f>
        <v>4050.57</v>
      </c>
      <c r="O74" s="13">
        <f t="shared" ref="O74:T74" si="16">SUM(O75:O83)</f>
        <v>1307.8</v>
      </c>
      <c r="P74" s="13">
        <f t="shared" si="16"/>
        <v>70</v>
      </c>
      <c r="Q74" s="13">
        <f t="shared" si="16"/>
        <v>0</v>
      </c>
      <c r="R74" s="13">
        <f t="shared" si="16"/>
        <v>0</v>
      </c>
      <c r="S74" s="13">
        <f t="shared" si="16"/>
        <v>0</v>
      </c>
      <c r="T74" s="13">
        <f t="shared" si="16"/>
        <v>2672.77</v>
      </c>
      <c r="U74" s="13">
        <f>SUM(U75:U119)</f>
        <v>0</v>
      </c>
      <c r="V74" s="13">
        <f>SUM(V75:V119)</f>
        <v>0</v>
      </c>
      <c r="W74" s="13"/>
      <c r="X74" s="13"/>
      <c r="Y74" s="13"/>
      <c r="Z74" s="13"/>
      <c r="AA74" s="13"/>
      <c r="AB74" s="13"/>
      <c r="AC74" s="13"/>
      <c r="AD74" s="13"/>
      <c r="AE74" s="13"/>
      <c r="AF74" s="11"/>
      <c r="AG74" s="13"/>
    </row>
    <row r="75" s="2" customFormat="1" ht="93" customHeight="1" spans="1:33">
      <c r="A75" s="16">
        <v>55</v>
      </c>
      <c r="B75" s="14" t="s">
        <v>374</v>
      </c>
      <c r="C75" s="14" t="s">
        <v>47</v>
      </c>
      <c r="D75" s="16" t="s">
        <v>375</v>
      </c>
      <c r="E75" s="16" t="s">
        <v>41</v>
      </c>
      <c r="F75" s="14" t="s">
        <v>219</v>
      </c>
      <c r="G75" s="14" t="s">
        <v>49</v>
      </c>
      <c r="H75" s="16" t="s">
        <v>376</v>
      </c>
      <c r="I75" s="14" t="s">
        <v>51</v>
      </c>
      <c r="J75" s="16" t="s">
        <v>377</v>
      </c>
      <c r="K75" s="13">
        <v>118</v>
      </c>
      <c r="L75" s="13">
        <v>456</v>
      </c>
      <c r="M75" s="13">
        <v>2345</v>
      </c>
      <c r="N75" s="15">
        <v>1180</v>
      </c>
      <c r="O75" s="13"/>
      <c r="P75" s="13"/>
      <c r="Q75" s="13"/>
      <c r="R75" s="13"/>
      <c r="S75" s="13"/>
      <c r="T75" s="13">
        <v>1180</v>
      </c>
      <c r="U75" s="13"/>
      <c r="V75" s="13"/>
      <c r="W75" s="16" t="s">
        <v>221</v>
      </c>
      <c r="X75" s="14" t="s">
        <v>222</v>
      </c>
      <c r="Y75" s="16" t="s">
        <v>53</v>
      </c>
      <c r="Z75" s="14" t="s">
        <v>54</v>
      </c>
      <c r="AA75" s="13" t="s">
        <v>55</v>
      </c>
      <c r="AB75" s="15" t="s">
        <v>378</v>
      </c>
      <c r="AC75" s="15" t="s">
        <v>379</v>
      </c>
      <c r="AD75" s="32"/>
      <c r="AE75" s="31">
        <v>45539</v>
      </c>
      <c r="AF75" s="11"/>
      <c r="AG75" s="15"/>
    </row>
    <row r="76" s="2" customFormat="1" ht="156" customHeight="1" spans="1:33">
      <c r="A76" s="16">
        <v>56</v>
      </c>
      <c r="B76" s="14" t="s">
        <v>380</v>
      </c>
      <c r="C76" s="14" t="s">
        <v>47</v>
      </c>
      <c r="D76" s="16" t="s">
        <v>381</v>
      </c>
      <c r="E76" s="16" t="s">
        <v>41</v>
      </c>
      <c r="F76" s="14" t="s">
        <v>219</v>
      </c>
      <c r="G76" s="14" t="s">
        <v>49</v>
      </c>
      <c r="H76" s="16" t="s">
        <v>382</v>
      </c>
      <c r="I76" s="14" t="s">
        <v>51</v>
      </c>
      <c r="J76" s="16" t="s">
        <v>383</v>
      </c>
      <c r="K76" s="13">
        <v>21</v>
      </c>
      <c r="L76" s="13">
        <v>1300</v>
      </c>
      <c r="M76" s="13">
        <v>4345</v>
      </c>
      <c r="N76" s="15">
        <v>1260</v>
      </c>
      <c r="O76" s="13"/>
      <c r="P76" s="13"/>
      <c r="Q76" s="13"/>
      <c r="R76" s="13"/>
      <c r="S76" s="13"/>
      <c r="T76" s="13">
        <v>1260</v>
      </c>
      <c r="U76" s="13"/>
      <c r="V76" s="13"/>
      <c r="W76" s="16" t="s">
        <v>221</v>
      </c>
      <c r="X76" s="14" t="s">
        <v>222</v>
      </c>
      <c r="Y76" s="16" t="s">
        <v>53</v>
      </c>
      <c r="Z76" s="14" t="s">
        <v>54</v>
      </c>
      <c r="AA76" s="13" t="s">
        <v>55</v>
      </c>
      <c r="AB76" s="15" t="s">
        <v>384</v>
      </c>
      <c r="AC76" s="15" t="s">
        <v>385</v>
      </c>
      <c r="AD76" s="32" t="s">
        <v>253</v>
      </c>
      <c r="AE76" s="31">
        <v>45539</v>
      </c>
      <c r="AF76" s="11"/>
      <c r="AG76" s="15"/>
    </row>
    <row r="77" s="2" customFormat="1" ht="165" customHeight="1" spans="1:33">
      <c r="A77" s="16">
        <v>57</v>
      </c>
      <c r="B77" s="14" t="s">
        <v>386</v>
      </c>
      <c r="C77" s="14" t="s">
        <v>47</v>
      </c>
      <c r="D77" s="16" t="s">
        <v>387</v>
      </c>
      <c r="E77" s="16" t="s">
        <v>41</v>
      </c>
      <c r="F77" s="14" t="s">
        <v>219</v>
      </c>
      <c r="G77" s="14" t="s">
        <v>49</v>
      </c>
      <c r="H77" s="16" t="s">
        <v>388</v>
      </c>
      <c r="I77" s="14" t="s">
        <v>51</v>
      </c>
      <c r="J77" s="16" t="s">
        <v>389</v>
      </c>
      <c r="K77" s="13">
        <v>5</v>
      </c>
      <c r="L77" s="13">
        <v>753</v>
      </c>
      <c r="M77" s="13">
        <v>3306</v>
      </c>
      <c r="N77" s="15">
        <v>790</v>
      </c>
      <c r="O77" s="15">
        <v>790</v>
      </c>
      <c r="P77" s="13"/>
      <c r="Q77" s="13"/>
      <c r="R77" s="13"/>
      <c r="S77" s="13"/>
      <c r="U77" s="13"/>
      <c r="V77" s="13"/>
      <c r="W77" s="16" t="s">
        <v>221</v>
      </c>
      <c r="X77" s="14" t="s">
        <v>222</v>
      </c>
      <c r="Y77" s="16" t="s">
        <v>53</v>
      </c>
      <c r="Z77" s="14" t="s">
        <v>54</v>
      </c>
      <c r="AA77" s="13" t="s">
        <v>55</v>
      </c>
      <c r="AB77" s="15" t="s">
        <v>390</v>
      </c>
      <c r="AC77" s="15" t="s">
        <v>391</v>
      </c>
      <c r="AD77" s="32" t="s">
        <v>58</v>
      </c>
      <c r="AE77" s="31">
        <v>45539</v>
      </c>
      <c r="AF77" s="11"/>
      <c r="AG77" s="15"/>
    </row>
    <row r="78" s="2" customFormat="1" ht="192" customHeight="1" spans="1:33">
      <c r="A78" s="16">
        <v>58</v>
      </c>
      <c r="B78" s="13" t="s">
        <v>392</v>
      </c>
      <c r="C78" s="14" t="s">
        <v>47</v>
      </c>
      <c r="D78" s="16" t="s">
        <v>393</v>
      </c>
      <c r="E78" s="16" t="s">
        <v>41</v>
      </c>
      <c r="F78" s="14" t="s">
        <v>219</v>
      </c>
      <c r="G78" s="14" t="s">
        <v>49</v>
      </c>
      <c r="H78" s="16" t="s">
        <v>394</v>
      </c>
      <c r="I78" s="14" t="s">
        <v>51</v>
      </c>
      <c r="J78" s="16" t="s">
        <v>395</v>
      </c>
      <c r="K78" s="13">
        <v>11</v>
      </c>
      <c r="L78" s="13">
        <v>1600</v>
      </c>
      <c r="M78" s="13">
        <v>5780</v>
      </c>
      <c r="N78" s="15">
        <v>70</v>
      </c>
      <c r="O78" s="13"/>
      <c r="P78" s="13">
        <v>70</v>
      </c>
      <c r="Q78" s="13"/>
      <c r="R78" s="13"/>
      <c r="S78" s="13"/>
      <c r="T78" s="13"/>
      <c r="U78" s="13"/>
      <c r="V78" s="13"/>
      <c r="W78" s="16" t="s">
        <v>207</v>
      </c>
      <c r="X78" s="14" t="s">
        <v>208</v>
      </c>
      <c r="Y78" s="16" t="s">
        <v>53</v>
      </c>
      <c r="Z78" s="14" t="s">
        <v>54</v>
      </c>
      <c r="AA78" s="13" t="s">
        <v>55</v>
      </c>
      <c r="AB78" s="15" t="s">
        <v>396</v>
      </c>
      <c r="AC78" s="15" t="s">
        <v>397</v>
      </c>
      <c r="AD78" s="32" t="s">
        <v>58</v>
      </c>
      <c r="AE78" s="31">
        <v>45600</v>
      </c>
      <c r="AF78" s="11"/>
      <c r="AG78" s="15"/>
    </row>
    <row r="79" s="2" customFormat="1" ht="194" customHeight="1" spans="1:33">
      <c r="A79" s="16">
        <v>59</v>
      </c>
      <c r="B79" s="14" t="s">
        <v>398</v>
      </c>
      <c r="C79" s="14" t="s">
        <v>47</v>
      </c>
      <c r="D79" s="16" t="s">
        <v>399</v>
      </c>
      <c r="E79" s="16" t="s">
        <v>41</v>
      </c>
      <c r="F79" s="14" t="s">
        <v>219</v>
      </c>
      <c r="G79" s="14" t="s">
        <v>49</v>
      </c>
      <c r="H79" s="16" t="s">
        <v>242</v>
      </c>
      <c r="I79" s="14" t="s">
        <v>51</v>
      </c>
      <c r="J79" s="16" t="s">
        <v>400</v>
      </c>
      <c r="K79" s="13">
        <v>12</v>
      </c>
      <c r="L79" s="13">
        <v>672</v>
      </c>
      <c r="M79" s="13">
        <v>3679</v>
      </c>
      <c r="N79" s="15">
        <v>120</v>
      </c>
      <c r="O79" s="13"/>
      <c r="P79" s="13"/>
      <c r="Q79" s="13"/>
      <c r="R79" s="13"/>
      <c r="S79" s="13"/>
      <c r="T79" s="13">
        <v>120</v>
      </c>
      <c r="U79" s="13"/>
      <c r="V79" s="13"/>
      <c r="W79" s="16" t="s">
        <v>299</v>
      </c>
      <c r="X79" s="14" t="s">
        <v>300</v>
      </c>
      <c r="Y79" s="16" t="s">
        <v>53</v>
      </c>
      <c r="Z79" s="14" t="s">
        <v>54</v>
      </c>
      <c r="AA79" s="13" t="s">
        <v>55</v>
      </c>
      <c r="AB79" s="16" t="s">
        <v>401</v>
      </c>
      <c r="AC79" s="16" t="s">
        <v>402</v>
      </c>
      <c r="AD79" s="32"/>
      <c r="AE79" s="31">
        <v>45539</v>
      </c>
      <c r="AF79" s="11"/>
      <c r="AG79" s="15"/>
    </row>
    <row r="80" s="2" customFormat="1" ht="122" customHeight="1" spans="1:33">
      <c r="A80" s="16">
        <v>60</v>
      </c>
      <c r="B80" s="14" t="s">
        <v>403</v>
      </c>
      <c r="C80" s="14" t="s">
        <v>47</v>
      </c>
      <c r="D80" s="16" t="s">
        <v>404</v>
      </c>
      <c r="E80" s="16" t="s">
        <v>41</v>
      </c>
      <c r="F80" s="14" t="s">
        <v>219</v>
      </c>
      <c r="G80" s="14" t="s">
        <v>49</v>
      </c>
      <c r="H80" s="16" t="s">
        <v>405</v>
      </c>
      <c r="I80" s="14" t="s">
        <v>51</v>
      </c>
      <c r="J80" s="16" t="s">
        <v>406</v>
      </c>
      <c r="K80" s="14">
        <v>2.93</v>
      </c>
      <c r="L80" s="13">
        <v>400</v>
      </c>
      <c r="M80" s="13">
        <v>1600</v>
      </c>
      <c r="N80" s="15">
        <v>137</v>
      </c>
      <c r="O80" s="13">
        <v>137</v>
      </c>
      <c r="P80" s="13"/>
      <c r="Q80" s="13"/>
      <c r="R80" s="13"/>
      <c r="S80" s="13"/>
      <c r="T80" s="13"/>
      <c r="U80" s="13"/>
      <c r="V80" s="13"/>
      <c r="W80" s="15" t="s">
        <v>207</v>
      </c>
      <c r="X80" s="13" t="s">
        <v>208</v>
      </c>
      <c r="Y80" s="15" t="s">
        <v>407</v>
      </c>
      <c r="Z80" s="13" t="s">
        <v>408</v>
      </c>
      <c r="AA80" s="13" t="s">
        <v>55</v>
      </c>
      <c r="AB80" s="15" t="s">
        <v>409</v>
      </c>
      <c r="AC80" s="15" t="s">
        <v>379</v>
      </c>
      <c r="AD80" s="32" t="s">
        <v>58</v>
      </c>
      <c r="AE80" s="31">
        <v>45569</v>
      </c>
      <c r="AF80" s="11"/>
      <c r="AG80" s="15" t="s">
        <v>410</v>
      </c>
    </row>
    <row r="81" s="2" customFormat="1" ht="80" customHeight="1" spans="1:33">
      <c r="A81" s="16">
        <v>61</v>
      </c>
      <c r="B81" s="13" t="s">
        <v>411</v>
      </c>
      <c r="C81" s="14" t="s">
        <v>47</v>
      </c>
      <c r="D81" s="16" t="s">
        <v>412</v>
      </c>
      <c r="E81" s="16" t="s">
        <v>41</v>
      </c>
      <c r="F81" s="14" t="s">
        <v>219</v>
      </c>
      <c r="G81" s="14" t="s">
        <v>49</v>
      </c>
      <c r="H81" s="16" t="s">
        <v>413</v>
      </c>
      <c r="I81" s="14" t="s">
        <v>51</v>
      </c>
      <c r="J81" s="16" t="s">
        <v>414</v>
      </c>
      <c r="K81" s="14">
        <v>3</v>
      </c>
      <c r="L81" s="13">
        <v>500</v>
      </c>
      <c r="M81" s="13">
        <v>2000</v>
      </c>
      <c r="N81" s="15">
        <v>135</v>
      </c>
      <c r="O81" s="13">
        <v>135</v>
      </c>
      <c r="P81" s="13"/>
      <c r="Q81" s="13"/>
      <c r="R81" s="13"/>
      <c r="S81" s="13"/>
      <c r="T81" s="13"/>
      <c r="U81" s="13"/>
      <c r="V81" s="13"/>
      <c r="W81" s="15" t="s">
        <v>103</v>
      </c>
      <c r="X81" s="13" t="s">
        <v>104</v>
      </c>
      <c r="Y81" s="15" t="s">
        <v>407</v>
      </c>
      <c r="Z81" s="13" t="s">
        <v>408</v>
      </c>
      <c r="AA81" s="13" t="s">
        <v>55</v>
      </c>
      <c r="AB81" s="16" t="s">
        <v>415</v>
      </c>
      <c r="AC81" s="15" t="s">
        <v>416</v>
      </c>
      <c r="AD81" s="32" t="s">
        <v>58</v>
      </c>
      <c r="AE81" s="31">
        <v>45578</v>
      </c>
      <c r="AF81" s="11"/>
      <c r="AG81" s="15" t="s">
        <v>410</v>
      </c>
    </row>
    <row r="82" s="2" customFormat="1" ht="175" customHeight="1" spans="1:33">
      <c r="A82" s="16">
        <v>45</v>
      </c>
      <c r="B82" s="13" t="s">
        <v>417</v>
      </c>
      <c r="C82" s="14" t="s">
        <v>47</v>
      </c>
      <c r="D82" s="16" t="s">
        <v>418</v>
      </c>
      <c r="E82" s="16" t="s">
        <v>41</v>
      </c>
      <c r="F82" s="14" t="s">
        <v>219</v>
      </c>
      <c r="G82" s="14" t="s">
        <v>49</v>
      </c>
      <c r="H82" s="16" t="s">
        <v>419</v>
      </c>
      <c r="I82" s="14" t="s">
        <v>420</v>
      </c>
      <c r="J82" s="16" t="s">
        <v>421</v>
      </c>
      <c r="K82" s="14">
        <v>6</v>
      </c>
      <c r="L82" s="13"/>
      <c r="M82" s="13"/>
      <c r="N82" s="16">
        <v>178.57</v>
      </c>
      <c r="O82" s="13">
        <v>65.8</v>
      </c>
      <c r="P82" s="13"/>
      <c r="Q82" s="13"/>
      <c r="R82" s="13"/>
      <c r="S82" s="13"/>
      <c r="T82" s="16">
        <f>N82-O82</f>
        <v>112.77</v>
      </c>
      <c r="U82" s="13"/>
      <c r="V82" s="13"/>
      <c r="W82" s="15" t="s">
        <v>407</v>
      </c>
      <c r="X82" s="13" t="s">
        <v>408</v>
      </c>
      <c r="Y82" s="15" t="s">
        <v>407</v>
      </c>
      <c r="Z82" s="13" t="s">
        <v>408</v>
      </c>
      <c r="AA82" s="13" t="s">
        <v>55</v>
      </c>
      <c r="AB82" s="15" t="s">
        <v>422</v>
      </c>
      <c r="AC82" s="15" t="s">
        <v>379</v>
      </c>
      <c r="AD82" s="31"/>
      <c r="AE82" s="11"/>
      <c r="AF82" s="15"/>
      <c r="AG82" s="25"/>
    </row>
    <row r="83" s="2" customFormat="1" ht="105" customHeight="1" spans="1:33">
      <c r="A83" s="16">
        <v>63</v>
      </c>
      <c r="B83" s="14" t="s">
        <v>423</v>
      </c>
      <c r="C83" s="14" t="s">
        <v>47</v>
      </c>
      <c r="D83" s="16" t="s">
        <v>424</v>
      </c>
      <c r="E83" s="16" t="s">
        <v>41</v>
      </c>
      <c r="F83" s="14" t="s">
        <v>219</v>
      </c>
      <c r="G83" s="14" t="s">
        <v>49</v>
      </c>
      <c r="H83" s="16" t="s">
        <v>425</v>
      </c>
      <c r="I83" s="14" t="s">
        <v>51</v>
      </c>
      <c r="J83" s="16" t="s">
        <v>426</v>
      </c>
      <c r="K83" s="14">
        <v>1</v>
      </c>
      <c r="L83" s="14">
        <v>459</v>
      </c>
      <c r="M83" s="14">
        <v>2495</v>
      </c>
      <c r="N83" s="15">
        <v>180</v>
      </c>
      <c r="O83" s="13">
        <v>180</v>
      </c>
      <c r="P83" s="13"/>
      <c r="Q83" s="13"/>
      <c r="R83" s="13"/>
      <c r="S83" s="13"/>
      <c r="T83" s="13"/>
      <c r="U83" s="13"/>
      <c r="V83" s="13"/>
      <c r="W83" s="15" t="s">
        <v>299</v>
      </c>
      <c r="X83" s="14" t="s">
        <v>300</v>
      </c>
      <c r="Y83" s="15" t="s">
        <v>407</v>
      </c>
      <c r="Z83" s="13" t="s">
        <v>408</v>
      </c>
      <c r="AA83" s="13" t="s">
        <v>55</v>
      </c>
      <c r="AB83" s="15" t="s">
        <v>427</v>
      </c>
      <c r="AC83" s="15" t="s">
        <v>379</v>
      </c>
      <c r="AD83" s="32" t="s">
        <v>58</v>
      </c>
      <c r="AE83" s="31">
        <v>45569</v>
      </c>
      <c r="AF83" s="11"/>
      <c r="AG83" s="15" t="s">
        <v>410</v>
      </c>
    </row>
    <row r="84" s="4" customFormat="1" ht="30" customHeight="1" spans="1:33">
      <c r="A84" s="22" t="s">
        <v>42</v>
      </c>
      <c r="B84" s="44" t="s">
        <v>428</v>
      </c>
      <c r="C84" s="44"/>
      <c r="D84" s="44"/>
      <c r="E84" s="44"/>
      <c r="F84" s="44"/>
      <c r="G84" s="44"/>
      <c r="H84" s="44"/>
      <c r="I84" s="44"/>
      <c r="J84" s="44"/>
      <c r="K84" s="28">
        <f>K85</f>
        <v>9</v>
      </c>
      <c r="L84" s="28">
        <f t="shared" ref="L84:V84" si="17">L85</f>
        <v>57380</v>
      </c>
      <c r="M84" s="28">
        <f t="shared" si="17"/>
        <v>229520</v>
      </c>
      <c r="N84" s="28">
        <f t="shared" si="17"/>
        <v>620</v>
      </c>
      <c r="O84" s="28">
        <f t="shared" si="17"/>
        <v>0</v>
      </c>
      <c r="P84" s="28">
        <f t="shared" si="17"/>
        <v>620</v>
      </c>
      <c r="Q84" s="28">
        <f t="shared" si="17"/>
        <v>0</v>
      </c>
      <c r="R84" s="28">
        <f t="shared" si="17"/>
        <v>0</v>
      </c>
      <c r="S84" s="28">
        <f t="shared" si="17"/>
        <v>0</v>
      </c>
      <c r="T84" s="28">
        <f t="shared" si="17"/>
        <v>0</v>
      </c>
      <c r="U84" s="28">
        <f t="shared" si="17"/>
        <v>0</v>
      </c>
      <c r="V84" s="28">
        <f t="shared" si="17"/>
        <v>0</v>
      </c>
      <c r="W84" s="30"/>
      <c r="X84" s="30"/>
      <c r="Y84" s="30"/>
      <c r="Z84" s="30"/>
      <c r="AA84" s="30"/>
      <c r="AB84" s="30"/>
      <c r="AC84" s="30"/>
      <c r="AD84" s="30"/>
      <c r="AE84" s="30"/>
      <c r="AF84" s="30"/>
      <c r="AG84" s="30"/>
    </row>
    <row r="85" s="4" customFormat="1" ht="30" customHeight="1" spans="1:33">
      <c r="A85" s="22" t="s">
        <v>44</v>
      </c>
      <c r="B85" s="44" t="s">
        <v>429</v>
      </c>
      <c r="C85" s="44"/>
      <c r="D85" s="44"/>
      <c r="E85" s="44"/>
      <c r="F85" s="44"/>
      <c r="G85" s="44"/>
      <c r="H85" s="44"/>
      <c r="I85" s="44"/>
      <c r="J85" s="44"/>
      <c r="K85" s="28">
        <f>SUM(K86:K87)</f>
        <v>9</v>
      </c>
      <c r="L85" s="28">
        <f t="shared" ref="L85:V85" si="18">SUM(L86:L87)</f>
        <v>57380</v>
      </c>
      <c r="M85" s="28">
        <f t="shared" si="18"/>
        <v>229520</v>
      </c>
      <c r="N85" s="28">
        <f t="shared" si="18"/>
        <v>620</v>
      </c>
      <c r="O85" s="28">
        <f t="shared" si="18"/>
        <v>0</v>
      </c>
      <c r="P85" s="28">
        <f t="shared" si="18"/>
        <v>620</v>
      </c>
      <c r="Q85" s="28">
        <f t="shared" si="18"/>
        <v>0</v>
      </c>
      <c r="R85" s="28">
        <f t="shared" si="18"/>
        <v>0</v>
      </c>
      <c r="S85" s="28">
        <f t="shared" si="18"/>
        <v>0</v>
      </c>
      <c r="T85" s="28">
        <f t="shared" si="18"/>
        <v>0</v>
      </c>
      <c r="U85" s="28">
        <f t="shared" si="18"/>
        <v>0</v>
      </c>
      <c r="V85" s="28">
        <f t="shared" si="18"/>
        <v>0</v>
      </c>
      <c r="W85" s="30"/>
      <c r="X85" s="30"/>
      <c r="Y85" s="30"/>
      <c r="Z85" s="30"/>
      <c r="AA85" s="30"/>
      <c r="AB85" s="30"/>
      <c r="AC85" s="30"/>
      <c r="AD85" s="30"/>
      <c r="AE85" s="30"/>
      <c r="AF85" s="30"/>
      <c r="AG85" s="30"/>
    </row>
    <row r="86" s="2" customFormat="1" ht="145" customHeight="1" spans="1:33">
      <c r="A86" s="14">
        <v>64</v>
      </c>
      <c r="B86" s="13" t="s">
        <v>430</v>
      </c>
      <c r="C86" s="14" t="s">
        <v>47</v>
      </c>
      <c r="D86" s="16" t="s">
        <v>431</v>
      </c>
      <c r="E86" s="16" t="s">
        <v>41</v>
      </c>
      <c r="F86" s="16" t="s">
        <v>429</v>
      </c>
      <c r="G86" s="14" t="s">
        <v>49</v>
      </c>
      <c r="H86" s="14" t="s">
        <v>432</v>
      </c>
      <c r="I86" s="14" t="s">
        <v>51</v>
      </c>
      <c r="J86" s="20" t="s">
        <v>433</v>
      </c>
      <c r="K86" s="13">
        <v>1</v>
      </c>
      <c r="L86" s="13">
        <v>39220</v>
      </c>
      <c r="M86" s="13">
        <v>156880</v>
      </c>
      <c r="N86" s="13">
        <v>410</v>
      </c>
      <c r="O86" s="13"/>
      <c r="P86" s="13">
        <v>410</v>
      </c>
      <c r="Q86" s="13"/>
      <c r="R86" s="13"/>
      <c r="S86" s="13"/>
      <c r="T86" s="13"/>
      <c r="U86" s="13"/>
      <c r="V86" s="13"/>
      <c r="W86" s="13" t="s">
        <v>434</v>
      </c>
      <c r="X86" s="13" t="s">
        <v>435</v>
      </c>
      <c r="Y86" s="13" t="s">
        <v>434</v>
      </c>
      <c r="Z86" s="13" t="s">
        <v>435</v>
      </c>
      <c r="AA86" s="13"/>
      <c r="AB86" s="15" t="s">
        <v>436</v>
      </c>
      <c r="AC86" s="15" t="s">
        <v>437</v>
      </c>
      <c r="AD86" s="32" t="s">
        <v>58</v>
      </c>
      <c r="AE86" s="13"/>
      <c r="AF86" s="11"/>
      <c r="AG86" s="13"/>
    </row>
    <row r="87" s="2" customFormat="1" ht="104" customHeight="1" spans="1:33">
      <c r="A87" s="14">
        <v>65</v>
      </c>
      <c r="B87" s="13" t="s">
        <v>438</v>
      </c>
      <c r="C87" s="14" t="s">
        <v>47</v>
      </c>
      <c r="D87" s="16" t="s">
        <v>439</v>
      </c>
      <c r="E87" s="16" t="s">
        <v>41</v>
      </c>
      <c r="F87" s="16" t="s">
        <v>429</v>
      </c>
      <c r="G87" s="14" t="s">
        <v>49</v>
      </c>
      <c r="H87" s="14" t="s">
        <v>226</v>
      </c>
      <c r="I87" s="14" t="s">
        <v>51</v>
      </c>
      <c r="J87" s="20" t="s">
        <v>440</v>
      </c>
      <c r="K87" s="13">
        <v>8</v>
      </c>
      <c r="L87" s="13">
        <v>18160</v>
      </c>
      <c r="M87" s="13">
        <v>72640</v>
      </c>
      <c r="N87" s="13">
        <v>210</v>
      </c>
      <c r="O87" s="13"/>
      <c r="P87" s="13">
        <v>210</v>
      </c>
      <c r="Q87" s="13"/>
      <c r="R87" s="13"/>
      <c r="S87" s="13"/>
      <c r="T87" s="13"/>
      <c r="U87" s="13"/>
      <c r="V87" s="13"/>
      <c r="W87" s="13" t="s">
        <v>434</v>
      </c>
      <c r="X87" s="13" t="s">
        <v>435</v>
      </c>
      <c r="Y87" s="13" t="s">
        <v>434</v>
      </c>
      <c r="Z87" s="13" t="s">
        <v>435</v>
      </c>
      <c r="AA87" s="13"/>
      <c r="AB87" s="15" t="s">
        <v>441</v>
      </c>
      <c r="AC87" s="15" t="s">
        <v>442</v>
      </c>
      <c r="AD87" s="32" t="s">
        <v>58</v>
      </c>
      <c r="AE87" s="13"/>
      <c r="AF87" s="11"/>
      <c r="AG87" s="13"/>
    </row>
    <row r="88" s="2" customFormat="1" ht="23" customHeight="1" spans="1:33">
      <c r="A88" s="14" t="s">
        <v>42</v>
      </c>
      <c r="B88" s="12" t="s">
        <v>443</v>
      </c>
      <c r="C88" s="12"/>
      <c r="D88" s="12"/>
      <c r="E88" s="12"/>
      <c r="F88" s="12"/>
      <c r="G88" s="12"/>
      <c r="H88" s="12"/>
      <c r="I88" s="12"/>
      <c r="J88" s="12"/>
      <c r="K88" s="13"/>
      <c r="L88" s="13">
        <f>L89</f>
        <v>5454</v>
      </c>
      <c r="M88" s="13">
        <f>M89</f>
        <v>5454</v>
      </c>
      <c r="N88" s="13">
        <f>N89</f>
        <v>1000</v>
      </c>
      <c r="O88" s="13">
        <f>O89</f>
        <v>600</v>
      </c>
      <c r="P88" s="13">
        <f t="shared" ref="P88:V88" si="19">P89</f>
        <v>0</v>
      </c>
      <c r="Q88" s="13">
        <f t="shared" si="19"/>
        <v>0</v>
      </c>
      <c r="R88" s="13">
        <f t="shared" si="19"/>
        <v>0</v>
      </c>
      <c r="S88" s="13">
        <f t="shared" si="19"/>
        <v>0</v>
      </c>
      <c r="T88" s="13">
        <f t="shared" si="19"/>
        <v>400</v>
      </c>
      <c r="U88" s="13">
        <f t="shared" si="19"/>
        <v>0</v>
      </c>
      <c r="V88" s="13">
        <f t="shared" si="19"/>
        <v>0</v>
      </c>
      <c r="W88" s="13"/>
      <c r="X88" s="13"/>
      <c r="Y88" s="13"/>
      <c r="Z88" s="13"/>
      <c r="AA88" s="13"/>
      <c r="AB88" s="13"/>
      <c r="AC88" s="13"/>
      <c r="AD88" s="13"/>
      <c r="AE88" s="13"/>
      <c r="AF88" s="11"/>
      <c r="AG88" s="13"/>
    </row>
    <row r="89" s="2" customFormat="1" ht="23" customHeight="1" spans="1:33">
      <c r="A89" s="14" t="s">
        <v>44</v>
      </c>
      <c r="B89" s="12" t="s">
        <v>444</v>
      </c>
      <c r="C89" s="12"/>
      <c r="D89" s="12"/>
      <c r="E89" s="12"/>
      <c r="F89" s="12"/>
      <c r="G89" s="12"/>
      <c r="H89" s="12"/>
      <c r="I89" s="12"/>
      <c r="J89" s="12"/>
      <c r="K89" s="13"/>
      <c r="L89" s="13">
        <f>L90</f>
        <v>5454</v>
      </c>
      <c r="M89" s="13">
        <f>M90</f>
        <v>5454</v>
      </c>
      <c r="N89" s="13">
        <f>N90</f>
        <v>1000</v>
      </c>
      <c r="O89" s="13">
        <f>O90</f>
        <v>600</v>
      </c>
      <c r="P89" s="13">
        <f t="shared" ref="P89:V89" si="20">P90</f>
        <v>0</v>
      </c>
      <c r="Q89" s="13">
        <f t="shared" si="20"/>
        <v>0</v>
      </c>
      <c r="R89" s="13">
        <f t="shared" si="20"/>
        <v>0</v>
      </c>
      <c r="S89" s="13">
        <f t="shared" si="20"/>
        <v>0</v>
      </c>
      <c r="T89" s="13">
        <f t="shared" si="20"/>
        <v>400</v>
      </c>
      <c r="U89" s="13">
        <f t="shared" si="20"/>
        <v>0</v>
      </c>
      <c r="V89" s="13">
        <f t="shared" si="20"/>
        <v>0</v>
      </c>
      <c r="W89" s="13"/>
      <c r="X89" s="13"/>
      <c r="Y89" s="13"/>
      <c r="Z89" s="13"/>
      <c r="AA89" s="13"/>
      <c r="AB89" s="13"/>
      <c r="AC89" s="13"/>
      <c r="AD89" s="13"/>
      <c r="AE89" s="13"/>
      <c r="AF89" s="11"/>
      <c r="AG89" s="13"/>
    </row>
    <row r="90" s="2" customFormat="1" ht="127" customHeight="1" spans="1:33">
      <c r="A90" s="16">
        <v>66</v>
      </c>
      <c r="B90" s="14" t="s">
        <v>445</v>
      </c>
      <c r="C90" s="14" t="s">
        <v>47</v>
      </c>
      <c r="D90" s="16" t="s">
        <v>446</v>
      </c>
      <c r="E90" s="16" t="s">
        <v>41</v>
      </c>
      <c r="F90" s="14" t="s">
        <v>443</v>
      </c>
      <c r="G90" s="14" t="s">
        <v>49</v>
      </c>
      <c r="H90" s="16" t="s">
        <v>447</v>
      </c>
      <c r="I90" s="14" t="s">
        <v>448</v>
      </c>
      <c r="J90" s="16" t="s">
        <v>449</v>
      </c>
      <c r="K90" s="13">
        <v>1150</v>
      </c>
      <c r="L90" s="13">
        <v>5454</v>
      </c>
      <c r="M90" s="13">
        <v>5454</v>
      </c>
      <c r="N90" s="15">
        <v>1000</v>
      </c>
      <c r="O90" s="13">
        <v>600</v>
      </c>
      <c r="P90" s="13"/>
      <c r="Q90" s="13"/>
      <c r="R90" s="13"/>
      <c r="S90" s="13"/>
      <c r="T90" s="13">
        <v>400</v>
      </c>
      <c r="U90" s="13"/>
      <c r="V90" s="13"/>
      <c r="W90" s="15" t="s">
        <v>53</v>
      </c>
      <c r="X90" s="13" t="s">
        <v>54</v>
      </c>
      <c r="Y90" s="15" t="s">
        <v>53</v>
      </c>
      <c r="Z90" s="13" t="s">
        <v>54</v>
      </c>
      <c r="AA90" s="13" t="s">
        <v>55</v>
      </c>
      <c r="AB90" s="15" t="s">
        <v>450</v>
      </c>
      <c r="AC90" s="15" t="s">
        <v>451</v>
      </c>
      <c r="AD90" s="32" t="s">
        <v>58</v>
      </c>
      <c r="AE90" s="31">
        <v>45539</v>
      </c>
      <c r="AF90" s="11"/>
      <c r="AG90" s="15"/>
    </row>
    <row r="91" s="2" customFormat="1" ht="35" customHeight="1" spans="1:33">
      <c r="A91" s="12" t="s">
        <v>40</v>
      </c>
      <c r="B91" s="12" t="s">
        <v>452</v>
      </c>
      <c r="C91" s="12"/>
      <c r="D91" s="12"/>
      <c r="E91" s="12"/>
      <c r="F91" s="12"/>
      <c r="G91" s="12"/>
      <c r="H91" s="12"/>
      <c r="I91" s="12"/>
      <c r="J91" s="12"/>
      <c r="K91" s="13"/>
      <c r="L91" s="13">
        <f>L92</f>
        <v>1000</v>
      </c>
      <c r="M91" s="13">
        <f>M92</f>
        <v>1000</v>
      </c>
      <c r="N91" s="13">
        <f>N92</f>
        <v>1200</v>
      </c>
      <c r="O91" s="13">
        <f>O92</f>
        <v>0</v>
      </c>
      <c r="P91" s="13">
        <f t="shared" ref="P91:V91" si="21">P92</f>
        <v>1200</v>
      </c>
      <c r="Q91" s="13">
        <f t="shared" si="21"/>
        <v>0</v>
      </c>
      <c r="R91" s="13">
        <f t="shared" si="21"/>
        <v>0</v>
      </c>
      <c r="S91" s="13">
        <f t="shared" si="21"/>
        <v>0</v>
      </c>
      <c r="T91" s="13">
        <f t="shared" si="21"/>
        <v>0</v>
      </c>
      <c r="U91" s="13">
        <f t="shared" si="21"/>
        <v>0</v>
      </c>
      <c r="V91" s="13">
        <f t="shared" si="21"/>
        <v>0</v>
      </c>
      <c r="W91" s="13"/>
      <c r="X91" s="13"/>
      <c r="Y91" s="13"/>
      <c r="Z91" s="13"/>
      <c r="AA91" s="13"/>
      <c r="AB91" s="13"/>
      <c r="AC91" s="13"/>
      <c r="AD91" s="13"/>
      <c r="AE91" s="13"/>
      <c r="AF91" s="11"/>
      <c r="AG91" s="13"/>
    </row>
    <row r="92" s="2" customFormat="1" ht="35" customHeight="1" spans="1:33">
      <c r="A92" s="14" t="s">
        <v>42</v>
      </c>
      <c r="B92" s="12" t="s">
        <v>453</v>
      </c>
      <c r="C92" s="12"/>
      <c r="D92" s="12"/>
      <c r="E92" s="12"/>
      <c r="F92" s="12"/>
      <c r="G92" s="12"/>
      <c r="H92" s="12"/>
      <c r="I92" s="12"/>
      <c r="J92" s="12"/>
      <c r="K92" s="13"/>
      <c r="L92" s="13">
        <f>L93</f>
        <v>1000</v>
      </c>
      <c r="M92" s="13">
        <f>M93</f>
        <v>1000</v>
      </c>
      <c r="N92" s="13">
        <f>N93</f>
        <v>1200</v>
      </c>
      <c r="O92" s="13">
        <f>O93</f>
        <v>0</v>
      </c>
      <c r="P92" s="13">
        <f t="shared" ref="P92:V92" si="22">P93</f>
        <v>1200</v>
      </c>
      <c r="Q92" s="13">
        <f t="shared" si="22"/>
        <v>0</v>
      </c>
      <c r="R92" s="13">
        <f t="shared" si="22"/>
        <v>0</v>
      </c>
      <c r="S92" s="13">
        <f t="shared" si="22"/>
        <v>0</v>
      </c>
      <c r="T92" s="13">
        <f t="shared" si="22"/>
        <v>0</v>
      </c>
      <c r="U92" s="13">
        <f t="shared" si="22"/>
        <v>0</v>
      </c>
      <c r="V92" s="13">
        <f t="shared" si="22"/>
        <v>0</v>
      </c>
      <c r="W92" s="13"/>
      <c r="X92" s="13"/>
      <c r="Y92" s="13"/>
      <c r="Z92" s="13"/>
      <c r="AA92" s="13"/>
      <c r="AB92" s="13"/>
      <c r="AC92" s="13"/>
      <c r="AD92" s="13"/>
      <c r="AE92" s="13"/>
      <c r="AF92" s="11"/>
      <c r="AG92" s="13"/>
    </row>
    <row r="93" s="2" customFormat="1" ht="35" customHeight="1" spans="1:33">
      <c r="A93" s="14" t="s">
        <v>44</v>
      </c>
      <c r="B93" s="12" t="s">
        <v>453</v>
      </c>
      <c r="C93" s="12"/>
      <c r="D93" s="12"/>
      <c r="E93" s="12"/>
      <c r="F93" s="12"/>
      <c r="G93" s="12"/>
      <c r="H93" s="12"/>
      <c r="I93" s="12"/>
      <c r="J93" s="12"/>
      <c r="K93" s="13"/>
      <c r="L93" s="13">
        <f>L94</f>
        <v>1000</v>
      </c>
      <c r="M93" s="13">
        <f>M94</f>
        <v>1000</v>
      </c>
      <c r="N93" s="13">
        <f>N94</f>
        <v>1200</v>
      </c>
      <c r="O93" s="13">
        <f>O94</f>
        <v>0</v>
      </c>
      <c r="P93" s="13">
        <f t="shared" ref="P93:V93" si="23">P94</f>
        <v>1200</v>
      </c>
      <c r="Q93" s="13">
        <f t="shared" si="23"/>
        <v>0</v>
      </c>
      <c r="R93" s="13">
        <f t="shared" si="23"/>
        <v>0</v>
      </c>
      <c r="S93" s="13">
        <f t="shared" si="23"/>
        <v>0</v>
      </c>
      <c r="T93" s="13">
        <f t="shared" si="23"/>
        <v>0</v>
      </c>
      <c r="U93" s="13">
        <f t="shared" si="23"/>
        <v>0</v>
      </c>
      <c r="V93" s="13">
        <f t="shared" si="23"/>
        <v>0</v>
      </c>
      <c r="W93" s="13"/>
      <c r="X93" s="13"/>
      <c r="Y93" s="13"/>
      <c r="Z93" s="13"/>
      <c r="AA93" s="13"/>
      <c r="AB93" s="13"/>
      <c r="AC93" s="13"/>
      <c r="AD93" s="13"/>
      <c r="AE93" s="13"/>
      <c r="AF93" s="11"/>
      <c r="AG93" s="13"/>
    </row>
    <row r="94" s="2" customFormat="1" ht="80" customHeight="1" spans="1:33">
      <c r="A94" s="16">
        <v>67</v>
      </c>
      <c r="B94" s="14" t="s">
        <v>454</v>
      </c>
      <c r="C94" s="14" t="s">
        <v>47</v>
      </c>
      <c r="D94" s="16" t="s">
        <v>455</v>
      </c>
      <c r="E94" s="16" t="s">
        <v>452</v>
      </c>
      <c r="F94" s="14" t="s">
        <v>453</v>
      </c>
      <c r="G94" s="14" t="s">
        <v>49</v>
      </c>
      <c r="H94" s="16" t="s">
        <v>447</v>
      </c>
      <c r="I94" s="14" t="s">
        <v>448</v>
      </c>
      <c r="J94" s="16" t="s">
        <v>456</v>
      </c>
      <c r="K94" s="13">
        <v>1000</v>
      </c>
      <c r="L94" s="13">
        <v>1000</v>
      </c>
      <c r="M94" s="13">
        <v>1000</v>
      </c>
      <c r="N94" s="15">
        <v>1200</v>
      </c>
      <c r="O94" s="13"/>
      <c r="P94" s="13">
        <v>1200</v>
      </c>
      <c r="Q94" s="13"/>
      <c r="R94" s="13"/>
      <c r="S94" s="13"/>
      <c r="T94" s="13"/>
      <c r="U94" s="13"/>
      <c r="V94" s="13"/>
      <c r="W94" s="15" t="s">
        <v>86</v>
      </c>
      <c r="X94" s="13" t="s">
        <v>87</v>
      </c>
      <c r="Y94" s="15" t="s">
        <v>86</v>
      </c>
      <c r="Z94" s="13" t="s">
        <v>87</v>
      </c>
      <c r="AA94" s="13" t="s">
        <v>88</v>
      </c>
      <c r="AB94" s="16" t="s">
        <v>457</v>
      </c>
      <c r="AC94" s="16" t="s">
        <v>458</v>
      </c>
      <c r="AD94" s="32" t="s">
        <v>58</v>
      </c>
      <c r="AE94" s="31">
        <v>45539</v>
      </c>
      <c r="AF94" s="11"/>
      <c r="AG94" s="15"/>
    </row>
    <row r="95" s="2" customFormat="1" ht="39" customHeight="1" spans="1:33">
      <c r="A95" s="12" t="s">
        <v>40</v>
      </c>
      <c r="B95" s="12" t="s">
        <v>459</v>
      </c>
      <c r="C95" s="12"/>
      <c r="D95" s="12"/>
      <c r="E95" s="12"/>
      <c r="F95" s="12"/>
      <c r="G95" s="12"/>
      <c r="H95" s="12"/>
      <c r="I95" s="12"/>
      <c r="J95" s="12"/>
      <c r="K95" s="13"/>
      <c r="L95" s="13">
        <f>L96+L123</f>
        <v>113817</v>
      </c>
      <c r="M95" s="13">
        <f>M96+M123</f>
        <v>339367</v>
      </c>
      <c r="N95" s="13">
        <f>N96+N123</f>
        <v>25192.83</v>
      </c>
      <c r="O95" s="13">
        <f>O96+O123</f>
        <v>8954.001</v>
      </c>
      <c r="P95" s="13">
        <f t="shared" ref="P95:V95" si="24">P96+P123</f>
        <v>4845</v>
      </c>
      <c r="Q95" s="13">
        <f t="shared" si="24"/>
        <v>0</v>
      </c>
      <c r="R95" s="13">
        <f t="shared" si="24"/>
        <v>112</v>
      </c>
      <c r="S95" s="13">
        <f t="shared" si="24"/>
        <v>0</v>
      </c>
      <c r="T95" s="13">
        <f t="shared" si="24"/>
        <v>11281.829</v>
      </c>
      <c r="U95" s="13">
        <f t="shared" si="24"/>
        <v>0</v>
      </c>
      <c r="V95" s="13">
        <f t="shared" si="24"/>
        <v>0</v>
      </c>
      <c r="W95" s="13"/>
      <c r="X95" s="13"/>
      <c r="Y95" s="13"/>
      <c r="Z95" s="13"/>
      <c r="AA95" s="13"/>
      <c r="AB95" s="13"/>
      <c r="AC95" s="13"/>
      <c r="AD95" s="13"/>
      <c r="AE95" s="13"/>
      <c r="AF95" s="11"/>
      <c r="AG95" s="13"/>
    </row>
    <row r="96" s="2" customFormat="1" ht="39" customHeight="1" spans="1:33">
      <c r="A96" s="12" t="s">
        <v>42</v>
      </c>
      <c r="B96" s="12" t="s">
        <v>460</v>
      </c>
      <c r="C96" s="12"/>
      <c r="D96" s="12"/>
      <c r="E96" s="12"/>
      <c r="F96" s="12"/>
      <c r="G96" s="12"/>
      <c r="H96" s="12"/>
      <c r="I96" s="12"/>
      <c r="J96" s="12"/>
      <c r="K96" s="13"/>
      <c r="L96" s="13">
        <f>L97+L107+L113+L120</f>
        <v>105759</v>
      </c>
      <c r="M96" s="13">
        <f t="shared" ref="M96:V96" si="25">M97+M107+M113+M120</f>
        <v>318204</v>
      </c>
      <c r="N96" s="13">
        <f t="shared" si="25"/>
        <v>15937.35</v>
      </c>
      <c r="O96" s="13">
        <f t="shared" si="25"/>
        <v>5104.4</v>
      </c>
      <c r="P96" s="13">
        <f t="shared" si="25"/>
        <v>2755.686</v>
      </c>
      <c r="Q96" s="13">
        <f t="shared" si="25"/>
        <v>0</v>
      </c>
      <c r="R96" s="13">
        <f t="shared" si="25"/>
        <v>57</v>
      </c>
      <c r="S96" s="13">
        <f t="shared" si="25"/>
        <v>0</v>
      </c>
      <c r="T96" s="13">
        <f t="shared" si="25"/>
        <v>8020.264</v>
      </c>
      <c r="U96" s="13">
        <f t="shared" si="25"/>
        <v>0</v>
      </c>
      <c r="V96" s="13">
        <f t="shared" si="25"/>
        <v>0</v>
      </c>
      <c r="W96" s="13"/>
      <c r="X96" s="13"/>
      <c r="Y96" s="13"/>
      <c r="Z96" s="13"/>
      <c r="AA96" s="13"/>
      <c r="AB96" s="13"/>
      <c r="AC96" s="13"/>
      <c r="AD96" s="13"/>
      <c r="AE96" s="13"/>
      <c r="AF96" s="11"/>
      <c r="AG96" s="13"/>
    </row>
    <row r="97" s="2" customFormat="1" ht="39" customHeight="1" spans="1:33">
      <c r="A97" s="14" t="s">
        <v>44</v>
      </c>
      <c r="B97" s="12" t="s">
        <v>461</v>
      </c>
      <c r="C97" s="12"/>
      <c r="D97" s="12"/>
      <c r="E97" s="12"/>
      <c r="F97" s="12"/>
      <c r="G97" s="12"/>
      <c r="H97" s="12"/>
      <c r="I97" s="12"/>
      <c r="J97" s="12"/>
      <c r="K97" s="13"/>
      <c r="L97" s="13">
        <f>SUM(L98:L106)</f>
        <v>5718</v>
      </c>
      <c r="M97" s="13">
        <f>SUM(M98:M106)</f>
        <v>21859</v>
      </c>
      <c r="N97" s="13">
        <f>SUM(N98:N106)</f>
        <v>3355</v>
      </c>
      <c r="O97" s="13">
        <f>SUM(O98:O106)</f>
        <v>2255</v>
      </c>
      <c r="P97" s="13">
        <f t="shared" ref="P97:V97" si="26">SUM(P98:P106)</f>
        <v>100</v>
      </c>
      <c r="Q97" s="13">
        <f t="shared" si="26"/>
        <v>0</v>
      </c>
      <c r="R97" s="13">
        <f t="shared" si="26"/>
        <v>0</v>
      </c>
      <c r="S97" s="13">
        <f t="shared" si="26"/>
        <v>0</v>
      </c>
      <c r="T97" s="13">
        <f t="shared" si="26"/>
        <v>1000</v>
      </c>
      <c r="U97" s="13">
        <f t="shared" si="26"/>
        <v>0</v>
      </c>
      <c r="V97" s="13">
        <f t="shared" si="26"/>
        <v>0</v>
      </c>
      <c r="W97" s="13"/>
      <c r="X97" s="13"/>
      <c r="Y97" s="13"/>
      <c r="Z97" s="13"/>
      <c r="AA97" s="13"/>
      <c r="AB97" s="13"/>
      <c r="AC97" s="13"/>
      <c r="AD97" s="13"/>
      <c r="AE97" s="13"/>
      <c r="AF97" s="11"/>
      <c r="AG97" s="13"/>
    </row>
    <row r="98" s="2" customFormat="1" ht="154" customHeight="1" spans="1:33">
      <c r="A98" s="16">
        <v>68</v>
      </c>
      <c r="B98" s="14" t="s">
        <v>462</v>
      </c>
      <c r="C98" s="14" t="s">
        <v>47</v>
      </c>
      <c r="D98" s="16" t="s">
        <v>463</v>
      </c>
      <c r="E98" s="16" t="s">
        <v>459</v>
      </c>
      <c r="F98" s="14" t="s">
        <v>464</v>
      </c>
      <c r="G98" s="14" t="s">
        <v>49</v>
      </c>
      <c r="H98" s="16" t="s">
        <v>226</v>
      </c>
      <c r="I98" s="14" t="s">
        <v>51</v>
      </c>
      <c r="J98" s="16" t="s">
        <v>465</v>
      </c>
      <c r="K98" s="13">
        <v>34.7</v>
      </c>
      <c r="L98" s="13">
        <v>2133</v>
      </c>
      <c r="M98" s="13">
        <v>7548</v>
      </c>
      <c r="N98" s="17">
        <v>800</v>
      </c>
      <c r="O98" s="45">
        <v>800</v>
      </c>
      <c r="P98" s="13"/>
      <c r="Q98" s="13"/>
      <c r="R98" s="13"/>
      <c r="S98" s="13"/>
      <c r="T98" s="13"/>
      <c r="U98" s="13"/>
      <c r="V98" s="13"/>
      <c r="W98" s="15" t="s">
        <v>86</v>
      </c>
      <c r="X98" s="13" t="s">
        <v>87</v>
      </c>
      <c r="Y98" s="15" t="s">
        <v>86</v>
      </c>
      <c r="Z98" s="13" t="s">
        <v>87</v>
      </c>
      <c r="AA98" s="13" t="s">
        <v>88</v>
      </c>
      <c r="AB98" s="15" t="s">
        <v>466</v>
      </c>
      <c r="AC98" s="15" t="s">
        <v>467</v>
      </c>
      <c r="AD98" s="32" t="s">
        <v>58</v>
      </c>
      <c r="AE98" s="31">
        <v>45542</v>
      </c>
      <c r="AF98" s="11"/>
      <c r="AG98" s="15"/>
    </row>
    <row r="99" s="2" customFormat="1" ht="80" customHeight="1" spans="1:33">
      <c r="A99" s="16">
        <v>69</v>
      </c>
      <c r="B99" s="14" t="s">
        <v>468</v>
      </c>
      <c r="C99" s="14" t="s">
        <v>47</v>
      </c>
      <c r="D99" s="16" t="s">
        <v>469</v>
      </c>
      <c r="E99" s="16" t="s">
        <v>459</v>
      </c>
      <c r="F99" s="14" t="s">
        <v>464</v>
      </c>
      <c r="G99" s="14" t="s">
        <v>49</v>
      </c>
      <c r="H99" s="16" t="s">
        <v>470</v>
      </c>
      <c r="I99" s="14" t="s">
        <v>51</v>
      </c>
      <c r="J99" s="16" t="s">
        <v>471</v>
      </c>
      <c r="K99" s="13">
        <v>6</v>
      </c>
      <c r="L99" s="13">
        <v>300</v>
      </c>
      <c r="M99" s="13">
        <v>908</v>
      </c>
      <c r="N99" s="17">
        <v>240</v>
      </c>
      <c r="O99" s="13">
        <v>240</v>
      </c>
      <c r="P99" s="45"/>
      <c r="Q99" s="13"/>
      <c r="R99" s="13"/>
      <c r="S99" s="13"/>
      <c r="T99" s="13"/>
      <c r="U99" s="13"/>
      <c r="V99" s="13"/>
      <c r="W99" s="20" t="s">
        <v>125</v>
      </c>
      <c r="X99" s="13" t="s">
        <v>126</v>
      </c>
      <c r="Y99" s="15" t="s">
        <v>86</v>
      </c>
      <c r="Z99" s="13" t="s">
        <v>87</v>
      </c>
      <c r="AA99" s="13" t="s">
        <v>55</v>
      </c>
      <c r="AB99" s="15" t="s">
        <v>472</v>
      </c>
      <c r="AC99" s="15" t="s">
        <v>473</v>
      </c>
      <c r="AD99" s="32" t="s">
        <v>58</v>
      </c>
      <c r="AE99" s="31">
        <v>45546</v>
      </c>
      <c r="AF99" s="11"/>
      <c r="AG99" s="15"/>
    </row>
    <row r="100" s="2" customFormat="1" ht="102" customHeight="1" spans="1:33">
      <c r="A100" s="16">
        <v>70</v>
      </c>
      <c r="B100" s="13" t="s">
        <v>474</v>
      </c>
      <c r="C100" s="14" t="s">
        <v>47</v>
      </c>
      <c r="D100" s="16" t="s">
        <v>475</v>
      </c>
      <c r="E100" s="16" t="s">
        <v>476</v>
      </c>
      <c r="F100" s="14" t="s">
        <v>464</v>
      </c>
      <c r="G100" s="14" t="s">
        <v>49</v>
      </c>
      <c r="H100" s="16" t="s">
        <v>476</v>
      </c>
      <c r="I100" s="14" t="s">
        <v>420</v>
      </c>
      <c r="J100" s="16" t="s">
        <v>477</v>
      </c>
      <c r="K100" s="13">
        <v>23.2</v>
      </c>
      <c r="L100" s="13"/>
      <c r="M100" s="13"/>
      <c r="N100" s="15">
        <v>100</v>
      </c>
      <c r="O100" s="13"/>
      <c r="P100" s="11"/>
      <c r="Q100" s="11"/>
      <c r="R100" s="11"/>
      <c r="S100" s="11"/>
      <c r="T100" s="11">
        <v>100</v>
      </c>
      <c r="U100" s="11"/>
      <c r="V100" s="11"/>
      <c r="W100" s="15" t="s">
        <v>86</v>
      </c>
      <c r="X100" s="13" t="s">
        <v>87</v>
      </c>
      <c r="Y100" s="15" t="s">
        <v>86</v>
      </c>
      <c r="Z100" s="13" t="s">
        <v>87</v>
      </c>
      <c r="AA100" s="13" t="s">
        <v>88</v>
      </c>
      <c r="AB100" s="16" t="s">
        <v>478</v>
      </c>
      <c r="AC100" s="15" t="s">
        <v>416</v>
      </c>
      <c r="AD100" s="32" t="s">
        <v>58</v>
      </c>
      <c r="AE100" s="11"/>
      <c r="AF100" s="15"/>
      <c r="AG100" s="25"/>
    </row>
    <row r="101" s="2" customFormat="1" ht="162" customHeight="1" spans="1:33">
      <c r="A101" s="16">
        <v>71</v>
      </c>
      <c r="B101" s="14" t="s">
        <v>479</v>
      </c>
      <c r="C101" s="14" t="s">
        <v>47</v>
      </c>
      <c r="D101" s="16" t="s">
        <v>480</v>
      </c>
      <c r="E101" s="16" t="s">
        <v>459</v>
      </c>
      <c r="F101" s="14" t="s">
        <v>464</v>
      </c>
      <c r="G101" s="14" t="s">
        <v>49</v>
      </c>
      <c r="H101" s="16" t="s">
        <v>481</v>
      </c>
      <c r="I101" s="14" t="s">
        <v>51</v>
      </c>
      <c r="J101" s="16" t="s">
        <v>482</v>
      </c>
      <c r="K101" s="13">
        <v>2.5</v>
      </c>
      <c r="L101" s="13">
        <v>581</v>
      </c>
      <c r="M101" s="13">
        <v>1743</v>
      </c>
      <c r="N101" s="17">
        <v>700</v>
      </c>
      <c r="O101" s="13"/>
      <c r="P101" s="45"/>
      <c r="Q101" s="13"/>
      <c r="R101" s="13"/>
      <c r="S101" s="13"/>
      <c r="T101" s="13">
        <v>700</v>
      </c>
      <c r="U101" s="13"/>
      <c r="V101" s="13"/>
      <c r="W101" s="15" t="s">
        <v>125</v>
      </c>
      <c r="X101" s="13" t="s">
        <v>126</v>
      </c>
      <c r="Y101" s="15" t="s">
        <v>86</v>
      </c>
      <c r="Z101" s="13" t="s">
        <v>87</v>
      </c>
      <c r="AA101" s="13" t="s">
        <v>88</v>
      </c>
      <c r="AB101" s="15" t="s">
        <v>483</v>
      </c>
      <c r="AC101" s="15" t="s">
        <v>484</v>
      </c>
      <c r="AD101" s="32"/>
      <c r="AE101" s="31">
        <v>45547</v>
      </c>
      <c r="AF101" s="11"/>
      <c r="AG101" s="15"/>
    </row>
    <row r="102" s="2" customFormat="1" ht="171" customHeight="1" spans="1:33">
      <c r="A102" s="16">
        <v>72</v>
      </c>
      <c r="B102" s="14" t="s">
        <v>485</v>
      </c>
      <c r="C102" s="14" t="s">
        <v>47</v>
      </c>
      <c r="D102" s="16" t="s">
        <v>486</v>
      </c>
      <c r="E102" s="16" t="s">
        <v>459</v>
      </c>
      <c r="F102" s="14" t="s">
        <v>464</v>
      </c>
      <c r="G102" s="14" t="s">
        <v>49</v>
      </c>
      <c r="H102" s="16" t="s">
        <v>487</v>
      </c>
      <c r="I102" s="14" t="s">
        <v>51</v>
      </c>
      <c r="J102" s="16" t="s">
        <v>488</v>
      </c>
      <c r="K102" s="14">
        <v>3</v>
      </c>
      <c r="L102" s="14">
        <v>678</v>
      </c>
      <c r="M102" s="14">
        <v>2034</v>
      </c>
      <c r="N102" s="16">
        <v>200</v>
      </c>
      <c r="O102" s="14"/>
      <c r="P102" s="14"/>
      <c r="Q102" s="14"/>
      <c r="R102" s="13"/>
      <c r="S102" s="13"/>
      <c r="T102" s="13">
        <v>200</v>
      </c>
      <c r="U102" s="13"/>
      <c r="V102" s="13"/>
      <c r="W102" s="15" t="s">
        <v>125</v>
      </c>
      <c r="X102" s="13" t="s">
        <v>126</v>
      </c>
      <c r="Y102" s="15" t="s">
        <v>86</v>
      </c>
      <c r="Z102" s="13" t="s">
        <v>87</v>
      </c>
      <c r="AA102" s="13" t="s">
        <v>88</v>
      </c>
      <c r="AB102" s="15" t="s">
        <v>489</v>
      </c>
      <c r="AC102" s="15" t="s">
        <v>490</v>
      </c>
      <c r="AD102" s="32"/>
      <c r="AE102" s="31">
        <v>45536</v>
      </c>
      <c r="AF102" s="11"/>
      <c r="AG102" s="15"/>
    </row>
    <row r="103" s="2" customFormat="1" ht="80" customHeight="1" spans="1:33">
      <c r="A103" s="16">
        <v>73</v>
      </c>
      <c r="B103" s="14" t="s">
        <v>491</v>
      </c>
      <c r="C103" s="14" t="s">
        <v>47</v>
      </c>
      <c r="D103" s="16" t="s">
        <v>492</v>
      </c>
      <c r="E103" s="16" t="s">
        <v>459</v>
      </c>
      <c r="F103" s="14" t="s">
        <v>464</v>
      </c>
      <c r="G103" s="14" t="s">
        <v>493</v>
      </c>
      <c r="H103" s="16" t="s">
        <v>494</v>
      </c>
      <c r="I103" s="14" t="s">
        <v>51</v>
      </c>
      <c r="J103" s="16" t="s">
        <v>495</v>
      </c>
      <c r="K103" s="13">
        <v>3</v>
      </c>
      <c r="L103" s="13">
        <v>620</v>
      </c>
      <c r="M103" s="13">
        <v>4107</v>
      </c>
      <c r="N103" s="15">
        <v>350</v>
      </c>
      <c r="O103" s="13">
        <v>250</v>
      </c>
      <c r="P103" s="13">
        <v>100</v>
      </c>
      <c r="Q103" s="11"/>
      <c r="R103" s="11"/>
      <c r="S103" s="11"/>
      <c r="T103" s="11"/>
      <c r="U103" s="11"/>
      <c r="V103" s="11"/>
      <c r="W103" s="15" t="s">
        <v>125</v>
      </c>
      <c r="X103" s="13" t="s">
        <v>126</v>
      </c>
      <c r="Y103" s="15" t="s">
        <v>86</v>
      </c>
      <c r="Z103" s="13" t="s">
        <v>87</v>
      </c>
      <c r="AA103" s="13" t="s">
        <v>88</v>
      </c>
      <c r="AB103" s="15" t="s">
        <v>496</v>
      </c>
      <c r="AC103" s="15" t="s">
        <v>497</v>
      </c>
      <c r="AD103" s="32" t="s">
        <v>58</v>
      </c>
      <c r="AE103" s="31">
        <v>45578</v>
      </c>
      <c r="AF103" s="11"/>
      <c r="AG103" s="15" t="s">
        <v>498</v>
      </c>
    </row>
    <row r="104" s="2" customFormat="1" ht="106" customHeight="1" spans="1:33">
      <c r="A104" s="16">
        <v>74</v>
      </c>
      <c r="B104" s="14" t="s">
        <v>499</v>
      </c>
      <c r="C104" s="14" t="s">
        <v>47</v>
      </c>
      <c r="D104" s="16" t="s">
        <v>500</v>
      </c>
      <c r="E104" s="16" t="s">
        <v>459</v>
      </c>
      <c r="F104" s="14" t="s">
        <v>464</v>
      </c>
      <c r="G104" s="14" t="s">
        <v>49</v>
      </c>
      <c r="H104" s="16" t="s">
        <v>501</v>
      </c>
      <c r="I104" s="14" t="s">
        <v>51</v>
      </c>
      <c r="J104" s="16" t="s">
        <v>502</v>
      </c>
      <c r="K104" s="14">
        <v>2.83</v>
      </c>
      <c r="L104" s="14">
        <v>600</v>
      </c>
      <c r="M104" s="14">
        <v>2400</v>
      </c>
      <c r="N104" s="16">
        <v>220</v>
      </c>
      <c r="O104" s="14">
        <v>220</v>
      </c>
      <c r="P104" s="14"/>
      <c r="Q104" s="14"/>
      <c r="R104" s="14"/>
      <c r="S104" s="14"/>
      <c r="T104" s="14"/>
      <c r="U104" s="14"/>
      <c r="V104" s="14"/>
      <c r="W104" s="16" t="s">
        <v>117</v>
      </c>
      <c r="X104" s="14" t="s">
        <v>118</v>
      </c>
      <c r="Y104" s="15" t="s">
        <v>86</v>
      </c>
      <c r="Z104" s="13" t="s">
        <v>87</v>
      </c>
      <c r="AA104" s="13" t="s">
        <v>88</v>
      </c>
      <c r="AB104" s="16" t="s">
        <v>503</v>
      </c>
      <c r="AC104" s="15" t="s">
        <v>504</v>
      </c>
      <c r="AD104" s="32" t="s">
        <v>58</v>
      </c>
      <c r="AE104" s="31">
        <v>45578</v>
      </c>
      <c r="AF104" s="11"/>
      <c r="AG104" s="15" t="s">
        <v>410</v>
      </c>
    </row>
    <row r="105" s="2" customFormat="1" ht="80" customHeight="1" spans="1:33">
      <c r="A105" s="16">
        <v>75</v>
      </c>
      <c r="B105" s="14" t="s">
        <v>505</v>
      </c>
      <c r="C105" s="14" t="s">
        <v>47</v>
      </c>
      <c r="D105" s="16" t="s">
        <v>506</v>
      </c>
      <c r="E105" s="16" t="s">
        <v>459</v>
      </c>
      <c r="F105" s="14" t="s">
        <v>464</v>
      </c>
      <c r="G105" s="14" t="s">
        <v>49</v>
      </c>
      <c r="H105" s="16" t="s">
        <v>507</v>
      </c>
      <c r="I105" s="14" t="s">
        <v>51</v>
      </c>
      <c r="J105" s="16" t="s">
        <v>508</v>
      </c>
      <c r="K105" s="14">
        <v>5</v>
      </c>
      <c r="L105" s="13">
        <v>500</v>
      </c>
      <c r="M105" s="13">
        <v>2000</v>
      </c>
      <c r="N105" s="15">
        <v>350</v>
      </c>
      <c r="O105" s="13">
        <v>350</v>
      </c>
      <c r="P105" s="13"/>
      <c r="Q105" s="13"/>
      <c r="R105" s="13"/>
      <c r="S105" s="13"/>
      <c r="T105" s="13"/>
      <c r="U105" s="13"/>
      <c r="V105" s="13"/>
      <c r="W105" s="15" t="s">
        <v>103</v>
      </c>
      <c r="X105" s="13" t="s">
        <v>104</v>
      </c>
      <c r="Y105" s="15" t="s">
        <v>86</v>
      </c>
      <c r="Z105" s="13" t="s">
        <v>87</v>
      </c>
      <c r="AA105" s="13" t="s">
        <v>88</v>
      </c>
      <c r="AB105" s="16" t="s">
        <v>509</v>
      </c>
      <c r="AC105" s="15" t="s">
        <v>416</v>
      </c>
      <c r="AD105" s="32" t="s">
        <v>58</v>
      </c>
      <c r="AE105" s="31">
        <v>45578</v>
      </c>
      <c r="AF105" s="11"/>
      <c r="AG105" s="15" t="s">
        <v>410</v>
      </c>
    </row>
    <row r="106" s="2" customFormat="1" ht="80" customHeight="1" spans="1:33">
      <c r="A106" s="16">
        <v>76</v>
      </c>
      <c r="B106" s="14" t="s">
        <v>510</v>
      </c>
      <c r="C106" s="14" t="s">
        <v>47</v>
      </c>
      <c r="D106" s="16" t="s">
        <v>511</v>
      </c>
      <c r="E106" s="16" t="s">
        <v>459</v>
      </c>
      <c r="F106" s="14" t="s">
        <v>464</v>
      </c>
      <c r="G106" s="14" t="s">
        <v>49</v>
      </c>
      <c r="H106" s="16" t="s">
        <v>476</v>
      </c>
      <c r="I106" s="14" t="s">
        <v>51</v>
      </c>
      <c r="J106" s="16" t="s">
        <v>512</v>
      </c>
      <c r="K106" s="13">
        <v>10</v>
      </c>
      <c r="L106" s="13">
        <v>306</v>
      </c>
      <c r="M106" s="13">
        <v>1119</v>
      </c>
      <c r="N106" s="15">
        <v>395</v>
      </c>
      <c r="O106" s="13">
        <v>395</v>
      </c>
      <c r="P106" s="11"/>
      <c r="Q106" s="11"/>
      <c r="R106" s="11"/>
      <c r="S106" s="11"/>
      <c r="T106" s="11"/>
      <c r="U106" s="11"/>
      <c r="V106" s="11"/>
      <c r="W106" s="15" t="s">
        <v>268</v>
      </c>
      <c r="X106" s="13" t="s">
        <v>269</v>
      </c>
      <c r="Y106" s="15" t="s">
        <v>86</v>
      </c>
      <c r="Z106" s="13" t="s">
        <v>87</v>
      </c>
      <c r="AA106" s="13" t="s">
        <v>88</v>
      </c>
      <c r="AB106" s="16" t="s">
        <v>513</v>
      </c>
      <c r="AC106" s="15" t="s">
        <v>514</v>
      </c>
      <c r="AD106" s="32" t="s">
        <v>58</v>
      </c>
      <c r="AE106" s="31">
        <v>45578</v>
      </c>
      <c r="AF106" s="11"/>
      <c r="AG106" s="15" t="s">
        <v>410</v>
      </c>
    </row>
    <row r="107" s="2" customFormat="1" ht="36" customHeight="1" spans="1:33">
      <c r="A107" s="14" t="s">
        <v>44</v>
      </c>
      <c r="B107" s="12" t="s">
        <v>515</v>
      </c>
      <c r="C107" s="12"/>
      <c r="D107" s="12"/>
      <c r="E107" s="12"/>
      <c r="F107" s="12"/>
      <c r="G107" s="12"/>
      <c r="H107" s="12"/>
      <c r="I107" s="12"/>
      <c r="J107" s="12"/>
      <c r="K107" s="13"/>
      <c r="L107" s="13">
        <f>SUM(L108:L112)</f>
        <v>49455</v>
      </c>
      <c r="M107" s="13">
        <f>SUM(M108:M112)</f>
        <v>63637</v>
      </c>
      <c r="N107" s="13">
        <f>SUM(N108:N112)</f>
        <v>3925</v>
      </c>
      <c r="O107" s="13">
        <f>SUM(O108:O112)</f>
        <v>0</v>
      </c>
      <c r="P107" s="13">
        <f t="shared" ref="P107:V107" si="27">SUM(P108:P112)</f>
        <v>40</v>
      </c>
      <c r="Q107" s="13">
        <f t="shared" si="27"/>
        <v>0</v>
      </c>
      <c r="R107" s="13">
        <f t="shared" si="27"/>
        <v>57</v>
      </c>
      <c r="S107" s="13">
        <f t="shared" si="27"/>
        <v>0</v>
      </c>
      <c r="T107" s="13">
        <f t="shared" si="27"/>
        <v>3828</v>
      </c>
      <c r="U107" s="13">
        <f t="shared" si="27"/>
        <v>0</v>
      </c>
      <c r="V107" s="13">
        <f t="shared" si="27"/>
        <v>0</v>
      </c>
      <c r="W107" s="13"/>
      <c r="X107" s="13"/>
      <c r="Y107" s="13"/>
      <c r="Z107" s="13"/>
      <c r="AA107" s="13"/>
      <c r="AB107" s="13"/>
      <c r="AC107" s="13"/>
      <c r="AD107" s="13"/>
      <c r="AE107" s="13"/>
      <c r="AF107" s="11"/>
      <c r="AG107" s="13"/>
    </row>
    <row r="108" s="2" customFormat="1" ht="124" customHeight="1" spans="1:33">
      <c r="A108" s="16">
        <v>77</v>
      </c>
      <c r="B108" s="14" t="s">
        <v>516</v>
      </c>
      <c r="C108" s="14" t="s">
        <v>47</v>
      </c>
      <c r="D108" s="16" t="s">
        <v>517</v>
      </c>
      <c r="E108" s="16" t="s">
        <v>459</v>
      </c>
      <c r="F108" s="14" t="s">
        <v>464</v>
      </c>
      <c r="G108" s="14" t="s">
        <v>49</v>
      </c>
      <c r="H108" s="16" t="s">
        <v>307</v>
      </c>
      <c r="I108" s="14" t="s">
        <v>51</v>
      </c>
      <c r="J108" s="16" t="s">
        <v>518</v>
      </c>
      <c r="K108" s="13">
        <v>0.871</v>
      </c>
      <c r="L108" s="13">
        <v>36954</v>
      </c>
      <c r="M108" s="13">
        <v>12336</v>
      </c>
      <c r="N108" s="17">
        <v>325</v>
      </c>
      <c r="O108" s="13"/>
      <c r="P108" s="46">
        <v>40</v>
      </c>
      <c r="Q108" s="13"/>
      <c r="R108" s="13">
        <v>57</v>
      </c>
      <c r="T108" s="45">
        <f>N108-P108-R108</f>
        <v>228</v>
      </c>
      <c r="U108" s="13"/>
      <c r="V108" s="13"/>
      <c r="W108" s="15" t="s">
        <v>86</v>
      </c>
      <c r="X108" s="13" t="s">
        <v>87</v>
      </c>
      <c r="Y108" s="15" t="s">
        <v>86</v>
      </c>
      <c r="Z108" s="13" t="s">
        <v>87</v>
      </c>
      <c r="AA108" s="13" t="s">
        <v>88</v>
      </c>
      <c r="AB108" s="15" t="s">
        <v>519</v>
      </c>
      <c r="AC108" s="15" t="s">
        <v>520</v>
      </c>
      <c r="AD108" s="32" t="s">
        <v>58</v>
      </c>
      <c r="AE108" s="31">
        <v>45548</v>
      </c>
      <c r="AF108" s="11"/>
      <c r="AG108" s="15"/>
    </row>
    <row r="109" s="2" customFormat="1" ht="124" customHeight="1" spans="1:33">
      <c r="A109" s="16">
        <v>78</v>
      </c>
      <c r="B109" s="14" t="s">
        <v>521</v>
      </c>
      <c r="C109" s="14" t="s">
        <v>47</v>
      </c>
      <c r="D109" s="16" t="s">
        <v>522</v>
      </c>
      <c r="E109" s="16" t="s">
        <v>459</v>
      </c>
      <c r="F109" s="14" t="s">
        <v>464</v>
      </c>
      <c r="G109" s="14" t="s">
        <v>49</v>
      </c>
      <c r="H109" s="16" t="s">
        <v>523</v>
      </c>
      <c r="I109" s="14" t="s">
        <v>51</v>
      </c>
      <c r="J109" s="16" t="s">
        <v>524</v>
      </c>
      <c r="K109" s="13">
        <v>8</v>
      </c>
      <c r="L109" s="13">
        <v>855</v>
      </c>
      <c r="M109" s="13">
        <v>2565</v>
      </c>
      <c r="N109" s="17">
        <v>500</v>
      </c>
      <c r="O109" s="13"/>
      <c r="P109" s="45"/>
      <c r="Q109" s="13"/>
      <c r="R109" s="13"/>
      <c r="S109" s="13"/>
      <c r="T109" s="13">
        <v>500</v>
      </c>
      <c r="U109" s="13"/>
      <c r="V109" s="13"/>
      <c r="W109" s="15" t="s">
        <v>125</v>
      </c>
      <c r="X109" s="13" t="s">
        <v>126</v>
      </c>
      <c r="Y109" s="15" t="s">
        <v>86</v>
      </c>
      <c r="Z109" s="13" t="s">
        <v>87</v>
      </c>
      <c r="AA109" s="13" t="s">
        <v>88</v>
      </c>
      <c r="AB109" s="15" t="s">
        <v>525</v>
      </c>
      <c r="AC109" s="15" t="s">
        <v>526</v>
      </c>
      <c r="AD109" s="32"/>
      <c r="AE109" s="31">
        <v>45545</v>
      </c>
      <c r="AF109" s="11"/>
      <c r="AG109" s="15"/>
    </row>
    <row r="110" s="2" customFormat="1" ht="124" customHeight="1" spans="1:33">
      <c r="A110" s="16">
        <v>79</v>
      </c>
      <c r="B110" s="14" t="s">
        <v>527</v>
      </c>
      <c r="C110" s="14" t="s">
        <v>47</v>
      </c>
      <c r="D110" s="16" t="s">
        <v>528</v>
      </c>
      <c r="E110" s="16" t="s">
        <v>459</v>
      </c>
      <c r="F110" s="14" t="s">
        <v>464</v>
      </c>
      <c r="G110" s="14" t="s">
        <v>49</v>
      </c>
      <c r="H110" s="16" t="s">
        <v>529</v>
      </c>
      <c r="I110" s="14" t="s">
        <v>51</v>
      </c>
      <c r="J110" s="16" t="s">
        <v>530</v>
      </c>
      <c r="K110" s="13">
        <v>3</v>
      </c>
      <c r="L110" s="13">
        <v>575</v>
      </c>
      <c r="M110" s="13">
        <v>1725</v>
      </c>
      <c r="N110" s="17">
        <v>700</v>
      </c>
      <c r="O110" s="13"/>
      <c r="P110" s="45"/>
      <c r="Q110" s="13"/>
      <c r="R110" s="13"/>
      <c r="S110" s="13"/>
      <c r="T110" s="13">
        <v>700</v>
      </c>
      <c r="U110" s="13"/>
      <c r="V110" s="13"/>
      <c r="W110" s="15" t="s">
        <v>125</v>
      </c>
      <c r="X110" s="13" t="s">
        <v>126</v>
      </c>
      <c r="Y110" s="15" t="s">
        <v>86</v>
      </c>
      <c r="Z110" s="13" t="s">
        <v>87</v>
      </c>
      <c r="AA110" s="13" t="s">
        <v>88</v>
      </c>
      <c r="AB110" s="15" t="s">
        <v>531</v>
      </c>
      <c r="AC110" s="15" t="s">
        <v>532</v>
      </c>
      <c r="AD110" s="32"/>
      <c r="AE110" s="31">
        <v>45549</v>
      </c>
      <c r="AF110" s="11"/>
      <c r="AG110" s="15"/>
    </row>
    <row r="111" s="2" customFormat="1" ht="124" customHeight="1" spans="1:33">
      <c r="A111" s="16">
        <v>80</v>
      </c>
      <c r="B111" s="14" t="s">
        <v>533</v>
      </c>
      <c r="C111" s="14" t="s">
        <v>47</v>
      </c>
      <c r="D111" s="16" t="s">
        <v>534</v>
      </c>
      <c r="E111" s="16" t="s">
        <v>459</v>
      </c>
      <c r="F111" s="14" t="s">
        <v>464</v>
      </c>
      <c r="G111" s="14" t="s">
        <v>49</v>
      </c>
      <c r="H111" s="16" t="s">
        <v>226</v>
      </c>
      <c r="I111" s="14" t="s">
        <v>51</v>
      </c>
      <c r="J111" s="16" t="s">
        <v>535</v>
      </c>
      <c r="K111" s="13">
        <v>75.8</v>
      </c>
      <c r="L111" s="13">
        <v>345</v>
      </c>
      <c r="M111" s="13">
        <v>908</v>
      </c>
      <c r="N111" s="17">
        <v>1000</v>
      </c>
      <c r="O111" s="45"/>
      <c r="P111" s="13"/>
      <c r="Q111" s="13"/>
      <c r="R111" s="13"/>
      <c r="S111" s="13"/>
      <c r="T111" s="13">
        <v>1000</v>
      </c>
      <c r="U111" s="13"/>
      <c r="V111" s="13"/>
      <c r="W111" s="15" t="s">
        <v>86</v>
      </c>
      <c r="X111" s="13" t="s">
        <v>87</v>
      </c>
      <c r="Y111" s="15" t="s">
        <v>86</v>
      </c>
      <c r="Z111" s="13" t="s">
        <v>87</v>
      </c>
      <c r="AA111" s="13" t="s">
        <v>88</v>
      </c>
      <c r="AB111" s="15" t="s">
        <v>536</v>
      </c>
      <c r="AC111" s="15" t="s">
        <v>537</v>
      </c>
      <c r="AD111" s="32" t="s">
        <v>253</v>
      </c>
      <c r="AE111" s="31">
        <v>45540</v>
      </c>
      <c r="AF111" s="11"/>
      <c r="AG111" s="15"/>
    </row>
    <row r="112" s="2" customFormat="1" ht="146" customHeight="1" spans="1:33">
      <c r="A112" s="16">
        <v>81</v>
      </c>
      <c r="B112" s="14" t="s">
        <v>538</v>
      </c>
      <c r="C112" s="14" t="s">
        <v>47</v>
      </c>
      <c r="D112" s="16" t="s">
        <v>539</v>
      </c>
      <c r="E112" s="16" t="s">
        <v>459</v>
      </c>
      <c r="F112" s="14" t="s">
        <v>464</v>
      </c>
      <c r="G112" s="14" t="s">
        <v>49</v>
      </c>
      <c r="H112" s="16" t="s">
        <v>540</v>
      </c>
      <c r="I112" s="14" t="s">
        <v>51</v>
      </c>
      <c r="J112" s="16" t="s">
        <v>541</v>
      </c>
      <c r="K112" s="13">
        <v>14</v>
      </c>
      <c r="L112" s="13">
        <v>10726</v>
      </c>
      <c r="M112" s="13">
        <v>46103</v>
      </c>
      <c r="N112" s="17">
        <v>1400</v>
      </c>
      <c r="O112" s="13"/>
      <c r="P112" s="45"/>
      <c r="Q112" s="13"/>
      <c r="R112" s="13"/>
      <c r="S112" s="13"/>
      <c r="T112" s="13">
        <v>1400</v>
      </c>
      <c r="U112" s="13"/>
      <c r="V112" s="13"/>
      <c r="W112" s="15" t="s">
        <v>86</v>
      </c>
      <c r="X112" s="13" t="s">
        <v>87</v>
      </c>
      <c r="Y112" s="15" t="s">
        <v>86</v>
      </c>
      <c r="Z112" s="13" t="s">
        <v>87</v>
      </c>
      <c r="AA112" s="13" t="s">
        <v>88</v>
      </c>
      <c r="AB112" s="15" t="s">
        <v>542</v>
      </c>
      <c r="AC112" s="15" t="s">
        <v>543</v>
      </c>
      <c r="AD112" s="32"/>
      <c r="AE112" s="31">
        <v>45549</v>
      </c>
      <c r="AF112" s="11"/>
      <c r="AG112" s="15"/>
    </row>
    <row r="113" s="2" customFormat="1" ht="41" customHeight="1" spans="1:33">
      <c r="A113" s="14" t="s">
        <v>44</v>
      </c>
      <c r="B113" s="12" t="s">
        <v>544</v>
      </c>
      <c r="C113" s="12"/>
      <c r="D113" s="12"/>
      <c r="E113" s="12"/>
      <c r="F113" s="12"/>
      <c r="G113" s="12"/>
      <c r="H113" s="12"/>
      <c r="I113" s="12"/>
      <c r="J113" s="12"/>
      <c r="K113" s="13"/>
      <c r="L113" s="13">
        <f>SUM(L114:L119)</f>
        <v>50586</v>
      </c>
      <c r="M113" s="13">
        <f t="shared" ref="M113:V113" si="28">SUM(M114:M119)</f>
        <v>232708</v>
      </c>
      <c r="N113" s="13">
        <f t="shared" si="28"/>
        <v>8117.72</v>
      </c>
      <c r="O113" s="13">
        <f t="shared" si="28"/>
        <v>2849.4</v>
      </c>
      <c r="P113" s="13">
        <f t="shared" si="28"/>
        <v>2615.686</v>
      </c>
      <c r="Q113" s="13">
        <f t="shared" si="28"/>
        <v>0</v>
      </c>
      <c r="R113" s="13">
        <f t="shared" si="28"/>
        <v>0</v>
      </c>
      <c r="S113" s="13">
        <f t="shared" si="28"/>
        <v>0</v>
      </c>
      <c r="T113" s="13">
        <f t="shared" si="28"/>
        <v>2652.634</v>
      </c>
      <c r="U113" s="13">
        <f t="shared" si="28"/>
        <v>0</v>
      </c>
      <c r="V113" s="13">
        <f t="shared" si="28"/>
        <v>0</v>
      </c>
      <c r="W113" s="13"/>
      <c r="X113" s="13"/>
      <c r="Y113" s="13"/>
      <c r="Z113" s="13"/>
      <c r="AA113" s="13"/>
      <c r="AB113" s="13"/>
      <c r="AC113" s="13"/>
      <c r="AD113" s="13"/>
      <c r="AE113" s="13"/>
      <c r="AF113" s="11"/>
      <c r="AG113" s="13"/>
    </row>
    <row r="114" s="2" customFormat="1" ht="128" customHeight="1" spans="1:33">
      <c r="A114" s="16">
        <v>82</v>
      </c>
      <c r="B114" s="14" t="s">
        <v>545</v>
      </c>
      <c r="C114" s="14" t="s">
        <v>47</v>
      </c>
      <c r="D114" s="16" t="s">
        <v>546</v>
      </c>
      <c r="E114" s="16" t="s">
        <v>459</v>
      </c>
      <c r="F114" s="14" t="s">
        <v>464</v>
      </c>
      <c r="G114" s="14" t="s">
        <v>49</v>
      </c>
      <c r="H114" s="16" t="s">
        <v>547</v>
      </c>
      <c r="I114" s="14" t="s">
        <v>420</v>
      </c>
      <c r="J114" s="16" t="s">
        <v>548</v>
      </c>
      <c r="K114" s="47">
        <v>10.5</v>
      </c>
      <c r="L114" s="47">
        <v>126</v>
      </c>
      <c r="M114" s="48">
        <v>567</v>
      </c>
      <c r="N114" s="34">
        <v>600</v>
      </c>
      <c r="O114" s="47">
        <v>500</v>
      </c>
      <c r="P114" s="45">
        <v>100</v>
      </c>
      <c r="Q114" s="25"/>
      <c r="R114" s="25"/>
      <c r="S114" s="25"/>
      <c r="T114" s="46"/>
      <c r="U114" s="25"/>
      <c r="V114" s="25"/>
      <c r="W114" s="16" t="s">
        <v>407</v>
      </c>
      <c r="X114" s="14" t="s">
        <v>408</v>
      </c>
      <c r="Y114" s="16" t="s">
        <v>407</v>
      </c>
      <c r="Z114" s="14" t="s">
        <v>408</v>
      </c>
      <c r="AA114" s="13" t="s">
        <v>55</v>
      </c>
      <c r="AB114" s="15" t="s">
        <v>549</v>
      </c>
      <c r="AC114" s="15" t="s">
        <v>550</v>
      </c>
      <c r="AD114" s="32" t="s">
        <v>58</v>
      </c>
      <c r="AE114" s="31">
        <v>45610</v>
      </c>
      <c r="AF114" s="25"/>
      <c r="AG114" s="51"/>
    </row>
    <row r="115" s="2" customFormat="1" ht="277" customHeight="1" spans="1:33">
      <c r="A115" s="16">
        <v>83</v>
      </c>
      <c r="B115" s="14" t="s">
        <v>551</v>
      </c>
      <c r="C115" s="14" t="s">
        <v>47</v>
      </c>
      <c r="D115" s="16" t="s">
        <v>552</v>
      </c>
      <c r="E115" s="16" t="s">
        <v>459</v>
      </c>
      <c r="F115" s="14" t="s">
        <v>464</v>
      </c>
      <c r="G115" s="14" t="s">
        <v>49</v>
      </c>
      <c r="H115" s="16" t="s">
        <v>447</v>
      </c>
      <c r="I115" s="14" t="s">
        <v>51</v>
      </c>
      <c r="J115" s="16" t="s">
        <v>553</v>
      </c>
      <c r="K115" s="13">
        <v>19</v>
      </c>
      <c r="L115" s="13">
        <v>50000</v>
      </c>
      <c r="M115" s="13">
        <v>230000</v>
      </c>
      <c r="N115" s="15">
        <v>1000</v>
      </c>
      <c r="O115" s="13">
        <v>555</v>
      </c>
      <c r="P115" s="45">
        <v>445</v>
      </c>
      <c r="Q115" s="13"/>
      <c r="R115" s="13"/>
      <c r="S115" s="13"/>
      <c r="T115" s="46"/>
      <c r="U115" s="13"/>
      <c r="V115" s="13"/>
      <c r="W115" s="16" t="s">
        <v>407</v>
      </c>
      <c r="X115" s="14" t="s">
        <v>408</v>
      </c>
      <c r="Y115" s="16" t="s">
        <v>407</v>
      </c>
      <c r="Z115" s="14" t="s">
        <v>408</v>
      </c>
      <c r="AA115" s="13" t="s">
        <v>55</v>
      </c>
      <c r="AB115" s="15" t="s">
        <v>554</v>
      </c>
      <c r="AC115" s="15" t="s">
        <v>555</v>
      </c>
      <c r="AD115" s="32" t="s">
        <v>58</v>
      </c>
      <c r="AE115" s="31">
        <v>45549</v>
      </c>
      <c r="AF115" s="11"/>
      <c r="AG115" s="15"/>
    </row>
    <row r="116" s="4" customFormat="1" ht="134" customHeight="1" spans="1:33">
      <c r="A116" s="16">
        <v>84</v>
      </c>
      <c r="B116" s="13" t="s">
        <v>556</v>
      </c>
      <c r="C116" s="14" t="s">
        <v>47</v>
      </c>
      <c r="D116" s="16" t="s">
        <v>557</v>
      </c>
      <c r="E116" s="16" t="s">
        <v>459</v>
      </c>
      <c r="F116" s="14" t="s">
        <v>219</v>
      </c>
      <c r="G116" s="14" t="s">
        <v>49</v>
      </c>
      <c r="H116" s="16" t="s">
        <v>189</v>
      </c>
      <c r="I116" s="14" t="s">
        <v>420</v>
      </c>
      <c r="J116" s="16" t="s">
        <v>558</v>
      </c>
      <c r="K116" s="13">
        <v>6</v>
      </c>
      <c r="L116" s="30"/>
      <c r="M116" s="30"/>
      <c r="N116" s="16">
        <v>185</v>
      </c>
      <c r="O116" s="28"/>
      <c r="P116" s="28"/>
      <c r="Q116" s="28"/>
      <c r="R116" s="28"/>
      <c r="S116" s="28"/>
      <c r="T116" s="28">
        <v>185</v>
      </c>
      <c r="U116" s="28"/>
      <c r="V116" s="28"/>
      <c r="W116" s="16" t="s">
        <v>407</v>
      </c>
      <c r="X116" s="14" t="s">
        <v>408</v>
      </c>
      <c r="Y116" s="16" t="s">
        <v>407</v>
      </c>
      <c r="Z116" s="14" t="s">
        <v>408</v>
      </c>
      <c r="AA116" s="13" t="s">
        <v>55</v>
      </c>
      <c r="AB116" s="15" t="s">
        <v>559</v>
      </c>
      <c r="AC116" s="15" t="s">
        <v>559</v>
      </c>
      <c r="AD116" s="15" t="s">
        <v>58</v>
      </c>
      <c r="AE116" s="30"/>
      <c r="AF116" s="30"/>
      <c r="AG116" s="30"/>
    </row>
    <row r="117" s="4" customFormat="1" ht="168" customHeight="1" spans="1:33">
      <c r="A117" s="16">
        <v>85</v>
      </c>
      <c r="B117" s="13" t="s">
        <v>560</v>
      </c>
      <c r="C117" s="14" t="s">
        <v>47</v>
      </c>
      <c r="D117" s="16" t="s">
        <v>561</v>
      </c>
      <c r="E117" s="16" t="s">
        <v>459</v>
      </c>
      <c r="F117" s="14" t="s">
        <v>219</v>
      </c>
      <c r="G117" s="14" t="s">
        <v>49</v>
      </c>
      <c r="H117" s="16" t="s">
        <v>540</v>
      </c>
      <c r="I117" s="14" t="s">
        <v>420</v>
      </c>
      <c r="J117" s="16" t="s">
        <v>562</v>
      </c>
      <c r="K117" s="13">
        <v>8.46</v>
      </c>
      <c r="L117" s="30"/>
      <c r="M117" s="30"/>
      <c r="N117" s="16">
        <v>1000</v>
      </c>
      <c r="O117" s="28"/>
      <c r="P117" s="28"/>
      <c r="Q117" s="28"/>
      <c r="R117" s="28"/>
      <c r="S117" s="28"/>
      <c r="T117" s="28">
        <v>1000</v>
      </c>
      <c r="U117" s="28"/>
      <c r="V117" s="28"/>
      <c r="W117" s="16" t="s">
        <v>407</v>
      </c>
      <c r="X117" s="14" t="s">
        <v>408</v>
      </c>
      <c r="Y117" s="16" t="s">
        <v>407</v>
      </c>
      <c r="Z117" s="14" t="s">
        <v>408</v>
      </c>
      <c r="AA117" s="13" t="s">
        <v>55</v>
      </c>
      <c r="AB117" s="15" t="s">
        <v>559</v>
      </c>
      <c r="AC117" s="15" t="s">
        <v>559</v>
      </c>
      <c r="AD117" s="15" t="s">
        <v>58</v>
      </c>
      <c r="AE117" s="30"/>
      <c r="AF117" s="30"/>
      <c r="AG117" s="30"/>
    </row>
    <row r="118" s="2" customFormat="1" ht="121" customHeight="1" spans="1:33">
      <c r="A118" s="16">
        <v>86</v>
      </c>
      <c r="B118" s="14" t="s">
        <v>563</v>
      </c>
      <c r="C118" s="14" t="s">
        <v>47</v>
      </c>
      <c r="D118" s="16" t="s">
        <v>564</v>
      </c>
      <c r="E118" s="16" t="s">
        <v>41</v>
      </c>
      <c r="F118" s="14" t="s">
        <v>219</v>
      </c>
      <c r="G118" s="14" t="s">
        <v>49</v>
      </c>
      <c r="H118" s="16" t="s">
        <v>540</v>
      </c>
      <c r="I118" s="14" t="s">
        <v>51</v>
      </c>
      <c r="J118" s="16" t="s">
        <v>565</v>
      </c>
      <c r="K118" s="13">
        <v>1</v>
      </c>
      <c r="L118" s="13">
        <v>100</v>
      </c>
      <c r="M118" s="13">
        <v>350</v>
      </c>
      <c r="N118" s="15">
        <v>1332.72</v>
      </c>
      <c r="O118" s="13">
        <v>438.4</v>
      </c>
      <c r="P118" s="13">
        <f>N118-O118</f>
        <v>894.32</v>
      </c>
      <c r="Q118" s="13"/>
      <c r="R118" s="13"/>
      <c r="S118" s="13"/>
      <c r="T118" s="46"/>
      <c r="U118" s="13"/>
      <c r="V118" s="13"/>
      <c r="W118" s="16" t="s">
        <v>407</v>
      </c>
      <c r="X118" s="14" t="s">
        <v>408</v>
      </c>
      <c r="Y118" s="16" t="s">
        <v>407</v>
      </c>
      <c r="Z118" s="14" t="s">
        <v>408</v>
      </c>
      <c r="AA118" s="13" t="s">
        <v>55</v>
      </c>
      <c r="AB118" s="15" t="s">
        <v>566</v>
      </c>
      <c r="AC118" s="15" t="s">
        <v>567</v>
      </c>
      <c r="AD118" s="15" t="s">
        <v>58</v>
      </c>
      <c r="AE118" s="31">
        <v>45569</v>
      </c>
      <c r="AF118" s="11"/>
      <c r="AG118" s="15"/>
    </row>
    <row r="119" s="2" customFormat="1" ht="230" customHeight="1" spans="1:33">
      <c r="A119" s="16">
        <v>87</v>
      </c>
      <c r="B119" s="14" t="s">
        <v>568</v>
      </c>
      <c r="C119" s="14" t="s">
        <v>47</v>
      </c>
      <c r="D119" s="16" t="s">
        <v>569</v>
      </c>
      <c r="E119" s="16" t="s">
        <v>41</v>
      </c>
      <c r="F119" s="14" t="s">
        <v>219</v>
      </c>
      <c r="G119" s="14" t="s">
        <v>49</v>
      </c>
      <c r="H119" s="16" t="s">
        <v>152</v>
      </c>
      <c r="I119" s="14" t="s">
        <v>420</v>
      </c>
      <c r="J119" s="16" t="s">
        <v>570</v>
      </c>
      <c r="K119" s="13">
        <v>1</v>
      </c>
      <c r="L119" s="13">
        <v>360</v>
      </c>
      <c r="M119" s="13">
        <v>1791</v>
      </c>
      <c r="N119" s="15">
        <v>4000</v>
      </c>
      <c r="O119" s="13">
        <v>1356</v>
      </c>
      <c r="P119" s="13">
        <v>1176.366</v>
      </c>
      <c r="Q119" s="13"/>
      <c r="R119" s="13"/>
      <c r="S119" s="13"/>
      <c r="T119" s="13">
        <f>N119-O119-P119</f>
        <v>1467.634</v>
      </c>
      <c r="U119" s="13"/>
      <c r="V119" s="13"/>
      <c r="W119" s="16" t="s">
        <v>407</v>
      </c>
      <c r="X119" s="14" t="s">
        <v>408</v>
      </c>
      <c r="Y119" s="16" t="s">
        <v>407</v>
      </c>
      <c r="Z119" s="14" t="s">
        <v>408</v>
      </c>
      <c r="AA119" s="13" t="s">
        <v>55</v>
      </c>
      <c r="AB119" s="15" t="s">
        <v>571</v>
      </c>
      <c r="AC119" s="15" t="s">
        <v>572</v>
      </c>
      <c r="AD119" s="32" t="s">
        <v>58</v>
      </c>
      <c r="AE119" s="31">
        <v>45549</v>
      </c>
      <c r="AF119" s="11"/>
      <c r="AG119" s="15" t="s">
        <v>573</v>
      </c>
    </row>
    <row r="120" s="4" customFormat="1" ht="40" customHeight="1" spans="1:33">
      <c r="A120" s="22" t="s">
        <v>44</v>
      </c>
      <c r="B120" s="43" t="s">
        <v>574</v>
      </c>
      <c r="C120" s="43"/>
      <c r="D120" s="43"/>
      <c r="E120" s="43"/>
      <c r="F120" s="43"/>
      <c r="G120" s="43"/>
      <c r="H120" s="43"/>
      <c r="I120" s="43"/>
      <c r="J120" s="43"/>
      <c r="K120" s="30"/>
      <c r="L120" s="28">
        <f>SUM(L121:L122)</f>
        <v>0</v>
      </c>
      <c r="M120" s="28">
        <f t="shared" ref="M120:V120" si="29">SUM(M121:M122)</f>
        <v>0</v>
      </c>
      <c r="N120" s="28">
        <f t="shared" si="29"/>
        <v>539.63</v>
      </c>
      <c r="O120" s="28">
        <f t="shared" si="29"/>
        <v>0</v>
      </c>
      <c r="P120" s="28">
        <f t="shared" si="29"/>
        <v>0</v>
      </c>
      <c r="Q120" s="28">
        <f t="shared" si="29"/>
        <v>0</v>
      </c>
      <c r="R120" s="28">
        <f t="shared" si="29"/>
        <v>0</v>
      </c>
      <c r="S120" s="28">
        <f t="shared" si="29"/>
        <v>0</v>
      </c>
      <c r="T120" s="28">
        <f t="shared" si="29"/>
        <v>539.63</v>
      </c>
      <c r="U120" s="28">
        <f t="shared" si="29"/>
        <v>0</v>
      </c>
      <c r="V120" s="28">
        <f t="shared" si="29"/>
        <v>0</v>
      </c>
      <c r="W120" s="30"/>
      <c r="X120" s="30"/>
      <c r="Y120" s="30"/>
      <c r="Z120" s="30"/>
      <c r="AA120" s="30"/>
      <c r="AB120" s="30"/>
      <c r="AC120" s="30"/>
      <c r="AD120" s="30"/>
      <c r="AE120" s="30"/>
      <c r="AF120" s="30"/>
      <c r="AG120" s="30"/>
    </row>
    <row r="121" s="2" customFormat="1" ht="113" customHeight="1" spans="1:33">
      <c r="A121" s="16">
        <v>88</v>
      </c>
      <c r="B121" s="13" t="s">
        <v>575</v>
      </c>
      <c r="C121" s="14" t="s">
        <v>47</v>
      </c>
      <c r="D121" s="16" t="s">
        <v>576</v>
      </c>
      <c r="E121" s="16" t="s">
        <v>459</v>
      </c>
      <c r="F121" s="14" t="s">
        <v>574</v>
      </c>
      <c r="G121" s="14" t="s">
        <v>49</v>
      </c>
      <c r="H121" s="16" t="s">
        <v>577</v>
      </c>
      <c r="I121" s="14" t="s">
        <v>420</v>
      </c>
      <c r="J121" s="16" t="s">
        <v>578</v>
      </c>
      <c r="K121" s="13">
        <v>6000</v>
      </c>
      <c r="L121" s="13"/>
      <c r="M121" s="13"/>
      <c r="N121" s="15">
        <v>150</v>
      </c>
      <c r="O121" s="13"/>
      <c r="P121" s="13"/>
      <c r="Q121" s="13"/>
      <c r="R121" s="13"/>
      <c r="S121" s="13"/>
      <c r="T121" s="15">
        <v>150</v>
      </c>
      <c r="U121" s="13"/>
      <c r="V121" s="13"/>
      <c r="W121" s="16" t="s">
        <v>125</v>
      </c>
      <c r="X121" s="14" t="s">
        <v>126</v>
      </c>
      <c r="Y121" s="16" t="s">
        <v>407</v>
      </c>
      <c r="Z121" s="14" t="s">
        <v>408</v>
      </c>
      <c r="AA121" s="13" t="s">
        <v>55</v>
      </c>
      <c r="AB121" s="15" t="s">
        <v>579</v>
      </c>
      <c r="AC121" s="15" t="s">
        <v>579</v>
      </c>
      <c r="AD121" s="32" t="s">
        <v>58</v>
      </c>
      <c r="AE121" s="11"/>
      <c r="AF121" s="15"/>
      <c r="AG121" s="25"/>
    </row>
    <row r="122" s="2" customFormat="1" ht="113" customHeight="1" spans="1:33">
      <c r="A122" s="16">
        <v>89</v>
      </c>
      <c r="B122" s="13" t="s">
        <v>580</v>
      </c>
      <c r="C122" s="14" t="s">
        <v>47</v>
      </c>
      <c r="D122" s="16" t="s">
        <v>581</v>
      </c>
      <c r="E122" s="16" t="s">
        <v>459</v>
      </c>
      <c r="F122" s="14" t="s">
        <v>574</v>
      </c>
      <c r="G122" s="14" t="s">
        <v>49</v>
      </c>
      <c r="H122" s="16" t="s">
        <v>582</v>
      </c>
      <c r="I122" s="14" t="s">
        <v>420</v>
      </c>
      <c r="J122" s="16" t="s">
        <v>583</v>
      </c>
      <c r="K122" s="13">
        <v>773</v>
      </c>
      <c r="L122" s="13"/>
      <c r="M122" s="13"/>
      <c r="N122" s="15">
        <v>389.63</v>
      </c>
      <c r="O122" s="13"/>
      <c r="P122" s="13"/>
      <c r="Q122" s="13"/>
      <c r="R122" s="13"/>
      <c r="S122" s="13"/>
      <c r="T122" s="15">
        <v>389.63</v>
      </c>
      <c r="U122" s="13"/>
      <c r="V122" s="13"/>
      <c r="W122" s="16" t="s">
        <v>407</v>
      </c>
      <c r="X122" s="14" t="s">
        <v>408</v>
      </c>
      <c r="Y122" s="16" t="s">
        <v>407</v>
      </c>
      <c r="Z122" s="14" t="s">
        <v>408</v>
      </c>
      <c r="AA122" s="13" t="s">
        <v>55</v>
      </c>
      <c r="AB122" s="15" t="s">
        <v>584</v>
      </c>
      <c r="AC122" s="15" t="s">
        <v>584</v>
      </c>
      <c r="AD122" s="32" t="s">
        <v>58</v>
      </c>
      <c r="AE122" s="11"/>
      <c r="AF122" s="15"/>
      <c r="AG122" s="25"/>
    </row>
    <row r="123" s="2" customFormat="1" ht="33" customHeight="1" spans="1:33">
      <c r="A123" s="12" t="s">
        <v>42</v>
      </c>
      <c r="B123" s="12" t="s">
        <v>585</v>
      </c>
      <c r="C123" s="12"/>
      <c r="D123" s="12"/>
      <c r="E123" s="12"/>
      <c r="F123" s="12"/>
      <c r="G123" s="12"/>
      <c r="H123" s="12"/>
      <c r="I123" s="12"/>
      <c r="J123" s="12"/>
      <c r="K123" s="13"/>
      <c r="L123" s="13">
        <f>L124+L133</f>
        <v>8058</v>
      </c>
      <c r="M123" s="13">
        <f>M124+M133</f>
        <v>21163</v>
      </c>
      <c r="N123" s="13">
        <f>N124+N133</f>
        <v>9255.48</v>
      </c>
      <c r="O123" s="13">
        <f>O124+O133</f>
        <v>3849.601</v>
      </c>
      <c r="P123" s="13">
        <f t="shared" ref="P123:V123" si="30">P124+P133</f>
        <v>2089.314</v>
      </c>
      <c r="Q123" s="13">
        <f t="shared" si="30"/>
        <v>0</v>
      </c>
      <c r="R123" s="13">
        <f t="shared" si="30"/>
        <v>55</v>
      </c>
      <c r="S123" s="13">
        <f t="shared" si="30"/>
        <v>0</v>
      </c>
      <c r="T123" s="13">
        <f t="shared" si="30"/>
        <v>3261.565</v>
      </c>
      <c r="U123" s="13">
        <f t="shared" si="30"/>
        <v>0</v>
      </c>
      <c r="V123" s="13">
        <f t="shared" si="30"/>
        <v>0</v>
      </c>
      <c r="W123" s="13"/>
      <c r="X123" s="13"/>
      <c r="Y123" s="13"/>
      <c r="Z123" s="13"/>
      <c r="AA123" s="13"/>
      <c r="AB123" s="13"/>
      <c r="AC123" s="13"/>
      <c r="AD123" s="13"/>
      <c r="AE123" s="13"/>
      <c r="AF123" s="11"/>
      <c r="AG123" s="13"/>
    </row>
    <row r="124" s="2" customFormat="1" ht="33" customHeight="1" spans="1:33">
      <c r="A124" s="14" t="s">
        <v>44</v>
      </c>
      <c r="B124" s="12" t="s">
        <v>586</v>
      </c>
      <c r="C124" s="12"/>
      <c r="D124" s="12"/>
      <c r="E124" s="12"/>
      <c r="F124" s="12"/>
      <c r="G124" s="12"/>
      <c r="H124" s="12"/>
      <c r="I124" s="12"/>
      <c r="J124" s="12"/>
      <c r="K124" s="13"/>
      <c r="L124" s="13">
        <f>SUM(L125:L132)</f>
        <v>7125</v>
      </c>
      <c r="M124" s="13">
        <f>SUM(M125:M132)</f>
        <v>17014</v>
      </c>
      <c r="N124" s="13">
        <f>SUM(N125:N132)</f>
        <v>7415.48</v>
      </c>
      <c r="O124" s="13">
        <f>SUM(O125:O132)</f>
        <v>2620</v>
      </c>
      <c r="P124" s="13">
        <f t="shared" ref="P124:V124" si="31">SUM(P125:P132)</f>
        <v>1639.385</v>
      </c>
      <c r="Q124" s="13">
        <f t="shared" si="31"/>
        <v>0</v>
      </c>
      <c r="R124" s="13">
        <f t="shared" si="31"/>
        <v>0</v>
      </c>
      <c r="S124" s="13">
        <f t="shared" si="31"/>
        <v>0</v>
      </c>
      <c r="T124" s="13">
        <f t="shared" si="31"/>
        <v>3156.095</v>
      </c>
      <c r="U124" s="13">
        <f t="shared" si="31"/>
        <v>0</v>
      </c>
      <c r="V124" s="13">
        <f t="shared" si="31"/>
        <v>0</v>
      </c>
      <c r="W124" s="13"/>
      <c r="X124" s="13"/>
      <c r="Y124" s="13"/>
      <c r="Z124" s="13"/>
      <c r="AA124" s="13"/>
      <c r="AB124" s="13"/>
      <c r="AC124" s="13"/>
      <c r="AD124" s="13"/>
      <c r="AE124" s="13"/>
      <c r="AF124" s="11"/>
      <c r="AG124" s="13"/>
    </row>
    <row r="125" s="2" customFormat="1" ht="112" customHeight="1" spans="1:33">
      <c r="A125" s="16">
        <v>90</v>
      </c>
      <c r="B125" s="14" t="s">
        <v>587</v>
      </c>
      <c r="C125" s="14" t="s">
        <v>47</v>
      </c>
      <c r="D125" s="17" t="s">
        <v>588</v>
      </c>
      <c r="E125" s="16" t="s">
        <v>459</v>
      </c>
      <c r="F125" s="14" t="s">
        <v>585</v>
      </c>
      <c r="G125" s="14" t="s">
        <v>49</v>
      </c>
      <c r="H125" s="16" t="s">
        <v>589</v>
      </c>
      <c r="I125" s="14" t="s">
        <v>51</v>
      </c>
      <c r="J125" s="16" t="s">
        <v>590</v>
      </c>
      <c r="K125" s="13">
        <v>4</v>
      </c>
      <c r="L125" s="13">
        <v>4900</v>
      </c>
      <c r="M125" s="13">
        <v>12094</v>
      </c>
      <c r="N125" s="17">
        <v>356.68</v>
      </c>
      <c r="O125" s="45"/>
      <c r="P125" s="45">
        <v>356.68</v>
      </c>
      <c r="Q125" s="13"/>
      <c r="R125" s="13"/>
      <c r="S125" s="13"/>
      <c r="T125" s="13"/>
      <c r="U125" s="13"/>
      <c r="V125" s="13"/>
      <c r="W125" s="15" t="s">
        <v>53</v>
      </c>
      <c r="X125" s="13" t="s">
        <v>54</v>
      </c>
      <c r="Y125" s="15" t="s">
        <v>53</v>
      </c>
      <c r="Z125" s="13" t="s">
        <v>54</v>
      </c>
      <c r="AA125" s="13" t="s">
        <v>55</v>
      </c>
      <c r="AB125" s="15" t="s">
        <v>591</v>
      </c>
      <c r="AC125" s="15" t="s">
        <v>592</v>
      </c>
      <c r="AD125" s="32" t="s">
        <v>58</v>
      </c>
      <c r="AE125" s="31">
        <v>45536</v>
      </c>
      <c r="AF125" s="11"/>
      <c r="AG125" s="15"/>
    </row>
    <row r="126" s="2" customFormat="1" ht="113" customHeight="1" spans="1:33">
      <c r="A126" s="16">
        <v>91</v>
      </c>
      <c r="B126" s="14" t="s">
        <v>593</v>
      </c>
      <c r="C126" s="14" t="s">
        <v>47</v>
      </c>
      <c r="D126" s="16" t="s">
        <v>594</v>
      </c>
      <c r="E126" s="16" t="s">
        <v>459</v>
      </c>
      <c r="F126" s="14" t="s">
        <v>585</v>
      </c>
      <c r="G126" s="26" t="s">
        <v>595</v>
      </c>
      <c r="H126" s="16" t="s">
        <v>476</v>
      </c>
      <c r="I126" s="14" t="s">
        <v>51</v>
      </c>
      <c r="J126" s="49" t="s">
        <v>596</v>
      </c>
      <c r="K126" s="13">
        <v>225</v>
      </c>
      <c r="L126" s="13">
        <v>225</v>
      </c>
      <c r="M126" s="13">
        <v>920</v>
      </c>
      <c r="N126" s="15">
        <v>200</v>
      </c>
      <c r="O126" s="15">
        <v>200</v>
      </c>
      <c r="P126" s="13"/>
      <c r="Q126" s="26"/>
      <c r="R126" s="26"/>
      <c r="S126" s="26"/>
      <c r="T126" s="15"/>
      <c r="U126" s="26"/>
      <c r="V126" s="26"/>
      <c r="W126" s="15" t="s">
        <v>268</v>
      </c>
      <c r="X126" s="13" t="s">
        <v>269</v>
      </c>
      <c r="Y126" s="15" t="s">
        <v>53</v>
      </c>
      <c r="Z126" s="13" t="s">
        <v>54</v>
      </c>
      <c r="AA126" s="13" t="s">
        <v>55</v>
      </c>
      <c r="AB126" s="15" t="s">
        <v>597</v>
      </c>
      <c r="AC126" s="15" t="s">
        <v>598</v>
      </c>
      <c r="AD126" s="32" t="s">
        <v>58</v>
      </c>
      <c r="AE126" s="31">
        <v>45566</v>
      </c>
      <c r="AF126" s="11"/>
      <c r="AG126" s="15"/>
    </row>
    <row r="127" s="2" customFormat="1" ht="156" customHeight="1" spans="1:33">
      <c r="A127" s="16">
        <v>92</v>
      </c>
      <c r="B127" s="18" t="s">
        <v>599</v>
      </c>
      <c r="C127" s="14" t="s">
        <v>47</v>
      </c>
      <c r="D127" s="16" t="s">
        <v>600</v>
      </c>
      <c r="E127" s="16" t="s">
        <v>459</v>
      </c>
      <c r="F127" s="14" t="s">
        <v>585</v>
      </c>
      <c r="G127" s="14" t="s">
        <v>49</v>
      </c>
      <c r="H127" s="16" t="s">
        <v>601</v>
      </c>
      <c r="I127" s="14" t="s">
        <v>51</v>
      </c>
      <c r="J127" s="16" t="s">
        <v>602</v>
      </c>
      <c r="K127" s="13">
        <v>2320</v>
      </c>
      <c r="L127" s="13">
        <v>1000</v>
      </c>
      <c r="M127" s="13">
        <v>2000</v>
      </c>
      <c r="N127" s="17">
        <v>3600.6</v>
      </c>
      <c r="O127" s="15">
        <v>2000</v>
      </c>
      <c r="P127" s="13">
        <v>1282.705</v>
      </c>
      <c r="Q127" s="13"/>
      <c r="R127" s="13"/>
      <c r="S127" s="13"/>
      <c r="T127" s="13">
        <v>317.895</v>
      </c>
      <c r="U127" s="13"/>
      <c r="V127" s="13"/>
      <c r="W127" s="15" t="s">
        <v>299</v>
      </c>
      <c r="X127" s="13" t="s">
        <v>603</v>
      </c>
      <c r="Y127" s="15" t="s">
        <v>53</v>
      </c>
      <c r="Z127" s="13" t="s">
        <v>54</v>
      </c>
      <c r="AA127" s="13" t="s">
        <v>55</v>
      </c>
      <c r="AB127" s="15" t="s">
        <v>604</v>
      </c>
      <c r="AC127" s="15" t="s">
        <v>605</v>
      </c>
      <c r="AD127" s="32" t="s">
        <v>58</v>
      </c>
      <c r="AE127" s="31">
        <v>45644</v>
      </c>
      <c r="AF127" s="11"/>
      <c r="AG127" s="15"/>
    </row>
    <row r="128" s="2" customFormat="1" ht="78" customHeight="1" spans="1:33">
      <c r="A128" s="16">
        <v>93</v>
      </c>
      <c r="B128" s="13" t="s">
        <v>606</v>
      </c>
      <c r="C128" s="14" t="s">
        <v>47</v>
      </c>
      <c r="D128" s="16" t="s">
        <v>607</v>
      </c>
      <c r="E128" s="16" t="s">
        <v>459</v>
      </c>
      <c r="F128" s="14" t="s">
        <v>585</v>
      </c>
      <c r="G128" s="14" t="s">
        <v>49</v>
      </c>
      <c r="H128" s="16" t="s">
        <v>608</v>
      </c>
      <c r="I128" s="14" t="s">
        <v>420</v>
      </c>
      <c r="J128" s="16" t="s">
        <v>609</v>
      </c>
      <c r="K128" s="13">
        <v>350</v>
      </c>
      <c r="L128" s="13"/>
      <c r="M128" s="13"/>
      <c r="N128" s="13">
        <v>350</v>
      </c>
      <c r="O128" s="13">
        <v>350</v>
      </c>
      <c r="P128" s="13"/>
      <c r="Q128" s="13"/>
      <c r="R128" s="13"/>
      <c r="S128" s="13"/>
      <c r="T128" s="13">
        <v>0</v>
      </c>
      <c r="U128" s="13"/>
      <c r="V128" s="13"/>
      <c r="W128" s="16" t="s">
        <v>125</v>
      </c>
      <c r="X128" s="14" t="s">
        <v>126</v>
      </c>
      <c r="Y128" s="15" t="s">
        <v>53</v>
      </c>
      <c r="Z128" s="13" t="s">
        <v>54</v>
      </c>
      <c r="AA128" s="13" t="s">
        <v>55</v>
      </c>
      <c r="AB128" s="15" t="s">
        <v>610</v>
      </c>
      <c r="AC128" s="15" t="s">
        <v>598</v>
      </c>
      <c r="AD128" s="32" t="s">
        <v>58</v>
      </c>
      <c r="AE128" s="11"/>
      <c r="AF128" s="13"/>
      <c r="AG128" s="25"/>
    </row>
    <row r="129" s="2" customFormat="1" ht="75" customHeight="1" spans="1:33">
      <c r="A129" s="16">
        <v>94</v>
      </c>
      <c r="B129" s="13" t="s">
        <v>611</v>
      </c>
      <c r="C129" s="14" t="s">
        <v>47</v>
      </c>
      <c r="D129" s="16" t="s">
        <v>612</v>
      </c>
      <c r="E129" s="16" t="s">
        <v>459</v>
      </c>
      <c r="F129" s="14" t="s">
        <v>585</v>
      </c>
      <c r="G129" s="26" t="s">
        <v>595</v>
      </c>
      <c r="H129" s="16" t="s">
        <v>123</v>
      </c>
      <c r="I129" s="14" t="s">
        <v>420</v>
      </c>
      <c r="J129" s="16" t="s">
        <v>613</v>
      </c>
      <c r="K129" s="13">
        <v>2</v>
      </c>
      <c r="L129" s="13"/>
      <c r="M129" s="13"/>
      <c r="N129" s="13">
        <v>70</v>
      </c>
      <c r="O129" s="13">
        <v>70</v>
      </c>
      <c r="P129" s="13"/>
      <c r="Q129" s="13"/>
      <c r="R129" s="13"/>
      <c r="S129" s="13"/>
      <c r="T129" s="13"/>
      <c r="U129" s="13"/>
      <c r="V129" s="13"/>
      <c r="W129" s="16" t="s">
        <v>125</v>
      </c>
      <c r="X129" s="14" t="s">
        <v>126</v>
      </c>
      <c r="Y129" s="15" t="s">
        <v>53</v>
      </c>
      <c r="Z129" s="13" t="s">
        <v>54</v>
      </c>
      <c r="AA129" s="13" t="s">
        <v>55</v>
      </c>
      <c r="AB129" s="15" t="s">
        <v>614</v>
      </c>
      <c r="AC129" s="15" t="s">
        <v>598</v>
      </c>
      <c r="AD129" s="32" t="s">
        <v>58</v>
      </c>
      <c r="AE129" s="11"/>
      <c r="AF129" s="13"/>
      <c r="AG129" s="25"/>
    </row>
    <row r="130" s="5" customFormat="1" ht="94" customHeight="1" spans="1:33">
      <c r="A130" s="16">
        <v>95</v>
      </c>
      <c r="B130" s="13" t="s">
        <v>615</v>
      </c>
      <c r="C130" s="14" t="s">
        <v>47</v>
      </c>
      <c r="D130" s="14" t="s">
        <v>616</v>
      </c>
      <c r="E130" s="14" t="s">
        <v>459</v>
      </c>
      <c r="F130" s="14" t="s">
        <v>585</v>
      </c>
      <c r="G130" s="14" t="s">
        <v>49</v>
      </c>
      <c r="H130" s="14" t="s">
        <v>617</v>
      </c>
      <c r="I130" s="14" t="s">
        <v>420</v>
      </c>
      <c r="J130" s="14" t="s">
        <v>618</v>
      </c>
      <c r="K130" s="13">
        <v>1522</v>
      </c>
      <c r="L130" s="13"/>
      <c r="M130" s="13"/>
      <c r="N130" s="13">
        <v>1674.2</v>
      </c>
      <c r="O130" s="13"/>
      <c r="P130" s="13"/>
      <c r="Q130" s="13"/>
      <c r="R130" s="13"/>
      <c r="S130" s="13"/>
      <c r="T130" s="13">
        <v>1674.2</v>
      </c>
      <c r="U130" s="13"/>
      <c r="V130" s="13"/>
      <c r="W130" s="13" t="s">
        <v>117</v>
      </c>
      <c r="X130" s="13" t="s">
        <v>118</v>
      </c>
      <c r="Y130" s="15" t="s">
        <v>53</v>
      </c>
      <c r="Z130" s="13" t="s">
        <v>54</v>
      </c>
      <c r="AA130" s="13" t="s">
        <v>55</v>
      </c>
      <c r="AB130" s="15" t="s">
        <v>619</v>
      </c>
      <c r="AC130" s="15" t="s">
        <v>598</v>
      </c>
      <c r="AD130" s="32" t="s">
        <v>58</v>
      </c>
      <c r="AE130" s="11"/>
      <c r="AF130" s="13"/>
      <c r="AG130" s="53"/>
    </row>
    <row r="131" s="2" customFormat="1" ht="85" customHeight="1" spans="1:33">
      <c r="A131" s="16">
        <v>96</v>
      </c>
      <c r="B131" s="13" t="s">
        <v>620</v>
      </c>
      <c r="C131" s="14" t="s">
        <v>47</v>
      </c>
      <c r="D131" s="16" t="s">
        <v>621</v>
      </c>
      <c r="E131" s="16" t="s">
        <v>459</v>
      </c>
      <c r="F131" s="14" t="s">
        <v>585</v>
      </c>
      <c r="G131" s="14" t="s">
        <v>49</v>
      </c>
      <c r="H131" s="16" t="s">
        <v>622</v>
      </c>
      <c r="I131" s="14" t="s">
        <v>420</v>
      </c>
      <c r="J131" s="16" t="s">
        <v>623</v>
      </c>
      <c r="K131" s="13">
        <v>240</v>
      </c>
      <c r="L131" s="13"/>
      <c r="M131" s="13"/>
      <c r="N131" s="16">
        <v>264</v>
      </c>
      <c r="O131" s="13"/>
      <c r="P131" s="13"/>
      <c r="Q131" s="13"/>
      <c r="R131" s="13"/>
      <c r="S131" s="13"/>
      <c r="T131" s="16">
        <v>264</v>
      </c>
      <c r="U131" s="13"/>
      <c r="V131" s="13"/>
      <c r="W131" s="15" t="s">
        <v>268</v>
      </c>
      <c r="X131" s="13" t="s">
        <v>269</v>
      </c>
      <c r="Y131" s="15" t="s">
        <v>53</v>
      </c>
      <c r="Z131" s="13" t="s">
        <v>54</v>
      </c>
      <c r="AA131" s="13" t="s">
        <v>55</v>
      </c>
      <c r="AB131" s="15" t="s">
        <v>624</v>
      </c>
      <c r="AC131" s="15" t="s">
        <v>598</v>
      </c>
      <c r="AD131" s="32" t="s">
        <v>58</v>
      </c>
      <c r="AE131" s="11"/>
      <c r="AF131" s="13"/>
      <c r="AG131" s="25"/>
    </row>
    <row r="132" s="2" customFormat="1" ht="80" customHeight="1" spans="1:33">
      <c r="A132" s="16">
        <v>97</v>
      </c>
      <c r="B132" s="14" t="s">
        <v>625</v>
      </c>
      <c r="C132" s="14" t="s">
        <v>47</v>
      </c>
      <c r="D132" s="16" t="s">
        <v>626</v>
      </c>
      <c r="E132" s="16" t="s">
        <v>459</v>
      </c>
      <c r="F132" s="14" t="s">
        <v>585</v>
      </c>
      <c r="G132" s="14" t="s">
        <v>49</v>
      </c>
      <c r="H132" s="16" t="s">
        <v>627</v>
      </c>
      <c r="I132" s="14" t="s">
        <v>51</v>
      </c>
      <c r="J132" s="16" t="s">
        <v>628</v>
      </c>
      <c r="K132" s="13">
        <v>2320</v>
      </c>
      <c r="L132" s="13">
        <v>1000</v>
      </c>
      <c r="M132" s="13">
        <v>2000</v>
      </c>
      <c r="N132" s="17">
        <v>900</v>
      </c>
      <c r="O132" s="13"/>
      <c r="P132" s="13"/>
      <c r="Q132" s="13"/>
      <c r="R132" s="13"/>
      <c r="S132" s="13"/>
      <c r="T132" s="13">
        <v>900</v>
      </c>
      <c r="U132" s="13"/>
      <c r="V132" s="13"/>
      <c r="W132" s="15" t="s">
        <v>103</v>
      </c>
      <c r="X132" s="13" t="s">
        <v>104</v>
      </c>
      <c r="Y132" s="15" t="s">
        <v>53</v>
      </c>
      <c r="Z132" s="13" t="s">
        <v>54</v>
      </c>
      <c r="AA132" s="13" t="s">
        <v>55</v>
      </c>
      <c r="AB132" s="15" t="s">
        <v>629</v>
      </c>
      <c r="AC132" s="15" t="s">
        <v>630</v>
      </c>
      <c r="AD132" s="32" t="s">
        <v>253</v>
      </c>
      <c r="AE132" s="31">
        <v>45553</v>
      </c>
      <c r="AF132" s="11"/>
      <c r="AG132" s="15"/>
    </row>
    <row r="133" s="2" customFormat="1" ht="35" customHeight="1" spans="1:33">
      <c r="A133" s="14" t="s">
        <v>44</v>
      </c>
      <c r="B133" s="12" t="s">
        <v>631</v>
      </c>
      <c r="C133" s="12"/>
      <c r="D133" s="12"/>
      <c r="E133" s="12"/>
      <c r="F133" s="12"/>
      <c r="G133" s="12"/>
      <c r="H133" s="12"/>
      <c r="I133" s="12"/>
      <c r="J133" s="12"/>
      <c r="K133" s="13"/>
      <c r="L133" s="13">
        <f>SUM(L134:L135)</f>
        <v>933</v>
      </c>
      <c r="M133" s="13">
        <f t="shared" ref="M133:V133" si="32">SUM(M134:M135)</f>
        <v>4149</v>
      </c>
      <c r="N133" s="13">
        <f t="shared" si="32"/>
        <v>1840</v>
      </c>
      <c r="O133" s="13">
        <f t="shared" si="32"/>
        <v>1229.601</v>
      </c>
      <c r="P133" s="13">
        <f t="shared" si="32"/>
        <v>449.929</v>
      </c>
      <c r="Q133" s="13">
        <f t="shared" si="32"/>
        <v>0</v>
      </c>
      <c r="R133" s="13">
        <f t="shared" si="32"/>
        <v>55</v>
      </c>
      <c r="S133" s="13">
        <f t="shared" si="32"/>
        <v>0</v>
      </c>
      <c r="T133" s="13">
        <f t="shared" si="32"/>
        <v>105.47</v>
      </c>
      <c r="U133" s="13">
        <f t="shared" si="32"/>
        <v>0</v>
      </c>
      <c r="V133" s="13">
        <f t="shared" si="32"/>
        <v>0</v>
      </c>
      <c r="W133" s="13"/>
      <c r="X133" s="13"/>
      <c r="Y133" s="13"/>
      <c r="Z133" s="13"/>
      <c r="AA133" s="13"/>
      <c r="AB133" s="13"/>
      <c r="AC133" s="13"/>
      <c r="AD133" s="13"/>
      <c r="AE133" s="13"/>
      <c r="AF133" s="11"/>
      <c r="AG133" s="13"/>
    </row>
    <row r="134" s="2" customFormat="1" ht="102" customHeight="1" spans="1:33">
      <c r="A134" s="14">
        <v>98</v>
      </c>
      <c r="B134" s="13" t="s">
        <v>632</v>
      </c>
      <c r="C134" s="14" t="s">
        <v>47</v>
      </c>
      <c r="D134" s="16" t="s">
        <v>633</v>
      </c>
      <c r="E134" s="16" t="s">
        <v>459</v>
      </c>
      <c r="F134" s="14" t="s">
        <v>585</v>
      </c>
      <c r="G134" s="14" t="s">
        <v>49</v>
      </c>
      <c r="H134" s="16" t="s">
        <v>152</v>
      </c>
      <c r="I134" s="14" t="s">
        <v>420</v>
      </c>
      <c r="J134" s="16" t="s">
        <v>634</v>
      </c>
      <c r="K134" s="13">
        <v>1</v>
      </c>
      <c r="L134" s="13"/>
      <c r="M134" s="13"/>
      <c r="N134" s="13">
        <v>370</v>
      </c>
      <c r="O134" s="13">
        <v>264.53</v>
      </c>
      <c r="P134" s="13"/>
      <c r="Q134" s="13"/>
      <c r="R134" s="13"/>
      <c r="S134" s="13"/>
      <c r="T134" s="13">
        <f>N134-O134</f>
        <v>105.47</v>
      </c>
      <c r="U134" s="13"/>
      <c r="V134" s="13"/>
      <c r="W134" s="16" t="s">
        <v>103</v>
      </c>
      <c r="X134" s="13" t="s">
        <v>104</v>
      </c>
      <c r="Y134" s="15" t="s">
        <v>53</v>
      </c>
      <c r="Z134" s="13" t="s">
        <v>54</v>
      </c>
      <c r="AA134" s="13" t="s">
        <v>55</v>
      </c>
      <c r="AB134" s="15" t="s">
        <v>635</v>
      </c>
      <c r="AC134" s="15" t="s">
        <v>636</v>
      </c>
      <c r="AD134" s="32" t="s">
        <v>58</v>
      </c>
      <c r="AE134" s="11"/>
      <c r="AF134" s="13"/>
      <c r="AG134" s="25"/>
    </row>
    <row r="135" s="2" customFormat="1" ht="80" customHeight="1" spans="1:33">
      <c r="A135" s="16">
        <v>99</v>
      </c>
      <c r="B135" s="14" t="s">
        <v>637</v>
      </c>
      <c r="C135" s="14" t="s">
        <v>47</v>
      </c>
      <c r="D135" s="16" t="s">
        <v>638</v>
      </c>
      <c r="E135" s="16" t="s">
        <v>459</v>
      </c>
      <c r="F135" s="14" t="s">
        <v>585</v>
      </c>
      <c r="G135" s="14" t="s">
        <v>49</v>
      </c>
      <c r="H135" s="16" t="s">
        <v>350</v>
      </c>
      <c r="I135" s="14" t="s">
        <v>51</v>
      </c>
      <c r="J135" s="16" t="s">
        <v>639</v>
      </c>
      <c r="K135" s="13">
        <v>1</v>
      </c>
      <c r="L135" s="13">
        <v>933</v>
      </c>
      <c r="M135" s="13">
        <v>4149</v>
      </c>
      <c r="N135" s="17">
        <v>1470</v>
      </c>
      <c r="O135" s="45">
        <v>965.071</v>
      </c>
      <c r="P135" s="45">
        <f>N135-O135-R135</f>
        <v>449.929</v>
      </c>
      <c r="Q135" s="13"/>
      <c r="R135" s="13">
        <v>55</v>
      </c>
      <c r="S135" s="13"/>
      <c r="T135" s="13"/>
      <c r="U135" s="13"/>
      <c r="V135" s="13"/>
      <c r="W135" s="15" t="s">
        <v>221</v>
      </c>
      <c r="X135" s="13" t="s">
        <v>222</v>
      </c>
      <c r="Y135" s="15" t="s">
        <v>53</v>
      </c>
      <c r="Z135" s="13" t="s">
        <v>54</v>
      </c>
      <c r="AA135" s="13" t="s">
        <v>55</v>
      </c>
      <c r="AB135" s="15" t="s">
        <v>640</v>
      </c>
      <c r="AC135" s="15" t="s">
        <v>636</v>
      </c>
      <c r="AD135" s="32" t="s">
        <v>58</v>
      </c>
      <c r="AE135" s="31">
        <v>45553</v>
      </c>
      <c r="AF135" s="11"/>
      <c r="AG135" s="15"/>
    </row>
    <row r="136" s="2" customFormat="1" ht="33" customHeight="1" spans="1:33">
      <c r="A136" s="12" t="s">
        <v>40</v>
      </c>
      <c r="B136" s="12" t="s">
        <v>641</v>
      </c>
      <c r="C136" s="12"/>
      <c r="D136" s="12"/>
      <c r="E136" s="12"/>
      <c r="F136" s="12"/>
      <c r="G136" s="12"/>
      <c r="H136" s="12"/>
      <c r="I136" s="12"/>
      <c r="J136" s="12"/>
      <c r="K136" s="13"/>
      <c r="L136" s="13">
        <f t="shared" ref="L136:L141" si="33">L137</f>
        <v>5100</v>
      </c>
      <c r="M136" s="13">
        <f t="shared" ref="M136:M141" si="34">M137</f>
        <v>5100</v>
      </c>
      <c r="N136" s="13">
        <f t="shared" ref="N136:N141" si="35">N137</f>
        <v>1530</v>
      </c>
      <c r="O136" s="13">
        <f t="shared" ref="O136:O141" si="36">O137</f>
        <v>1530</v>
      </c>
      <c r="P136" s="13">
        <f t="shared" ref="P136:V136" si="37">P137</f>
        <v>0</v>
      </c>
      <c r="Q136" s="13">
        <f t="shared" si="37"/>
        <v>0</v>
      </c>
      <c r="R136" s="13">
        <f t="shared" si="37"/>
        <v>0</v>
      </c>
      <c r="S136" s="13">
        <f t="shared" si="37"/>
        <v>0</v>
      </c>
      <c r="T136" s="13">
        <f t="shared" si="37"/>
        <v>0</v>
      </c>
      <c r="U136" s="13">
        <f t="shared" si="37"/>
        <v>0</v>
      </c>
      <c r="V136" s="13">
        <f t="shared" si="37"/>
        <v>0</v>
      </c>
      <c r="W136" s="13"/>
      <c r="X136" s="13"/>
      <c r="Y136" s="13"/>
      <c r="Z136" s="13"/>
      <c r="AA136" s="13"/>
      <c r="AB136" s="13"/>
      <c r="AC136" s="13"/>
      <c r="AD136" s="13"/>
      <c r="AE136" s="13"/>
      <c r="AF136" s="11"/>
      <c r="AG136" s="13"/>
    </row>
    <row r="137" s="2" customFormat="1" ht="33" customHeight="1" spans="1:33">
      <c r="A137" s="12" t="s">
        <v>42</v>
      </c>
      <c r="B137" s="12" t="s">
        <v>642</v>
      </c>
      <c r="C137" s="12"/>
      <c r="D137" s="12"/>
      <c r="E137" s="12"/>
      <c r="F137" s="12"/>
      <c r="G137" s="12"/>
      <c r="H137" s="12"/>
      <c r="I137" s="12"/>
      <c r="J137" s="12"/>
      <c r="K137" s="13"/>
      <c r="L137" s="13">
        <f t="shared" si="33"/>
        <v>5100</v>
      </c>
      <c r="M137" s="13">
        <f t="shared" si="34"/>
        <v>5100</v>
      </c>
      <c r="N137" s="13">
        <f t="shared" si="35"/>
        <v>1530</v>
      </c>
      <c r="O137" s="13">
        <f t="shared" si="36"/>
        <v>1530</v>
      </c>
      <c r="P137" s="13">
        <f t="shared" ref="P137:V137" si="38">P138</f>
        <v>0</v>
      </c>
      <c r="Q137" s="13">
        <f t="shared" si="38"/>
        <v>0</v>
      </c>
      <c r="R137" s="13">
        <f t="shared" si="38"/>
        <v>0</v>
      </c>
      <c r="S137" s="13">
        <f t="shared" si="38"/>
        <v>0</v>
      </c>
      <c r="T137" s="13">
        <f t="shared" si="38"/>
        <v>0</v>
      </c>
      <c r="U137" s="13">
        <f t="shared" si="38"/>
        <v>0</v>
      </c>
      <c r="V137" s="13">
        <f t="shared" si="38"/>
        <v>0</v>
      </c>
      <c r="W137" s="13"/>
      <c r="X137" s="13"/>
      <c r="Y137" s="13"/>
      <c r="Z137" s="13"/>
      <c r="AA137" s="13"/>
      <c r="AB137" s="13"/>
      <c r="AC137" s="13"/>
      <c r="AD137" s="13"/>
      <c r="AE137" s="13"/>
      <c r="AF137" s="11"/>
      <c r="AG137" s="13"/>
    </row>
    <row r="138" s="2" customFormat="1" ht="177" customHeight="1" spans="1:33">
      <c r="A138" s="16">
        <v>100</v>
      </c>
      <c r="B138" s="14" t="s">
        <v>643</v>
      </c>
      <c r="C138" s="14" t="s">
        <v>47</v>
      </c>
      <c r="D138" s="16" t="s">
        <v>644</v>
      </c>
      <c r="E138" s="16" t="s">
        <v>641</v>
      </c>
      <c r="F138" s="14" t="s">
        <v>642</v>
      </c>
      <c r="G138" s="14" t="s">
        <v>49</v>
      </c>
      <c r="H138" s="16" t="s">
        <v>50</v>
      </c>
      <c r="I138" s="14" t="s">
        <v>51</v>
      </c>
      <c r="J138" s="16" t="s">
        <v>645</v>
      </c>
      <c r="K138" s="13">
        <v>5100</v>
      </c>
      <c r="L138" s="13">
        <v>5100</v>
      </c>
      <c r="M138" s="13">
        <v>5100</v>
      </c>
      <c r="N138" s="17">
        <v>1530</v>
      </c>
      <c r="O138" s="13">
        <v>1530</v>
      </c>
      <c r="P138" s="45"/>
      <c r="Q138" s="13"/>
      <c r="R138" s="13"/>
      <c r="S138" s="13"/>
      <c r="T138" s="13"/>
      <c r="U138" s="13"/>
      <c r="V138" s="13"/>
      <c r="W138" s="15" t="s">
        <v>646</v>
      </c>
      <c r="X138" s="13" t="s">
        <v>647</v>
      </c>
      <c r="Y138" s="15" t="s">
        <v>646</v>
      </c>
      <c r="Z138" s="13" t="s">
        <v>647</v>
      </c>
      <c r="AA138" s="13" t="s">
        <v>648</v>
      </c>
      <c r="AB138" s="15" t="s">
        <v>649</v>
      </c>
      <c r="AC138" s="15" t="s">
        <v>650</v>
      </c>
      <c r="AD138" s="32" t="s">
        <v>58</v>
      </c>
      <c r="AE138" s="31">
        <v>45553</v>
      </c>
      <c r="AF138" s="11"/>
      <c r="AG138" s="15"/>
    </row>
    <row r="139" s="4" customFormat="1" ht="30" customHeight="1" spans="1:33">
      <c r="A139" s="52" t="s">
        <v>40</v>
      </c>
      <c r="B139" s="43" t="s">
        <v>651</v>
      </c>
      <c r="C139" s="43"/>
      <c r="D139" s="43"/>
      <c r="E139" s="43"/>
      <c r="F139" s="43"/>
      <c r="G139" s="43"/>
      <c r="H139" s="43"/>
      <c r="I139" s="43"/>
      <c r="J139" s="43"/>
      <c r="K139" s="30"/>
      <c r="L139" s="28">
        <f t="shared" si="33"/>
        <v>0</v>
      </c>
      <c r="M139" s="28">
        <f t="shared" si="34"/>
        <v>0</v>
      </c>
      <c r="N139" s="28">
        <f t="shared" si="35"/>
        <v>250</v>
      </c>
      <c r="O139" s="28">
        <f t="shared" si="36"/>
        <v>0</v>
      </c>
      <c r="P139" s="28">
        <f t="shared" ref="P139:V139" si="39">P140</f>
        <v>0</v>
      </c>
      <c r="Q139" s="28">
        <f t="shared" si="39"/>
        <v>0</v>
      </c>
      <c r="R139" s="28">
        <f t="shared" si="39"/>
        <v>0</v>
      </c>
      <c r="S139" s="28">
        <f t="shared" si="39"/>
        <v>0</v>
      </c>
      <c r="T139" s="28">
        <f t="shared" si="39"/>
        <v>250</v>
      </c>
      <c r="U139" s="28">
        <f t="shared" si="39"/>
        <v>0</v>
      </c>
      <c r="V139" s="28">
        <f t="shared" si="39"/>
        <v>0</v>
      </c>
      <c r="W139" s="30"/>
      <c r="X139" s="30"/>
      <c r="Y139" s="30"/>
      <c r="Z139" s="30"/>
      <c r="AA139" s="30"/>
      <c r="AB139" s="30"/>
      <c r="AC139" s="30"/>
      <c r="AD139" s="30"/>
      <c r="AE139" s="30"/>
      <c r="AF139" s="30"/>
      <c r="AG139" s="30"/>
    </row>
    <row r="140" s="4" customFormat="1" ht="30" customHeight="1" spans="1:33">
      <c r="A140" s="52" t="s">
        <v>42</v>
      </c>
      <c r="B140" s="43" t="s">
        <v>651</v>
      </c>
      <c r="C140" s="43"/>
      <c r="D140" s="43"/>
      <c r="E140" s="43"/>
      <c r="F140" s="43"/>
      <c r="G140" s="43"/>
      <c r="H140" s="43"/>
      <c r="I140" s="43"/>
      <c r="J140" s="43"/>
      <c r="K140" s="30"/>
      <c r="L140" s="28">
        <f t="shared" si="33"/>
        <v>0</v>
      </c>
      <c r="M140" s="28">
        <f t="shared" si="34"/>
        <v>0</v>
      </c>
      <c r="N140" s="28">
        <f t="shared" si="35"/>
        <v>250</v>
      </c>
      <c r="O140" s="28">
        <f t="shared" si="36"/>
        <v>0</v>
      </c>
      <c r="P140" s="28">
        <f t="shared" ref="P140:V140" si="40">P141</f>
        <v>0</v>
      </c>
      <c r="Q140" s="28">
        <f t="shared" si="40"/>
        <v>0</v>
      </c>
      <c r="R140" s="28">
        <f t="shared" si="40"/>
        <v>0</v>
      </c>
      <c r="S140" s="28">
        <f t="shared" si="40"/>
        <v>0</v>
      </c>
      <c r="T140" s="28">
        <f t="shared" si="40"/>
        <v>250</v>
      </c>
      <c r="U140" s="28">
        <f t="shared" si="40"/>
        <v>0</v>
      </c>
      <c r="V140" s="28">
        <f t="shared" si="40"/>
        <v>0</v>
      </c>
      <c r="W140" s="30"/>
      <c r="X140" s="30"/>
      <c r="Y140" s="30"/>
      <c r="Z140" s="30"/>
      <c r="AA140" s="30"/>
      <c r="AB140" s="30"/>
      <c r="AC140" s="30"/>
      <c r="AD140" s="30"/>
      <c r="AE140" s="30"/>
      <c r="AF140" s="30"/>
      <c r="AG140" s="30"/>
    </row>
    <row r="141" s="4" customFormat="1" ht="30" customHeight="1" spans="1:33">
      <c r="A141" s="52" t="s">
        <v>44</v>
      </c>
      <c r="B141" s="43" t="s">
        <v>651</v>
      </c>
      <c r="C141" s="43"/>
      <c r="D141" s="43"/>
      <c r="E141" s="43"/>
      <c r="F141" s="43"/>
      <c r="G141" s="43"/>
      <c r="H141" s="43"/>
      <c r="I141" s="43"/>
      <c r="J141" s="43"/>
      <c r="K141" s="30"/>
      <c r="L141" s="28">
        <f t="shared" si="33"/>
        <v>0</v>
      </c>
      <c r="M141" s="28">
        <f t="shared" si="34"/>
        <v>0</v>
      </c>
      <c r="N141" s="28">
        <f t="shared" si="35"/>
        <v>250</v>
      </c>
      <c r="O141" s="28">
        <f t="shared" si="36"/>
        <v>0</v>
      </c>
      <c r="P141" s="28">
        <f t="shared" ref="P141:V141" si="41">P142</f>
        <v>0</v>
      </c>
      <c r="Q141" s="28">
        <f t="shared" si="41"/>
        <v>0</v>
      </c>
      <c r="R141" s="28">
        <f t="shared" si="41"/>
        <v>0</v>
      </c>
      <c r="S141" s="28">
        <f t="shared" si="41"/>
        <v>0</v>
      </c>
      <c r="T141" s="28">
        <f t="shared" si="41"/>
        <v>250</v>
      </c>
      <c r="U141" s="28">
        <f t="shared" si="41"/>
        <v>0</v>
      </c>
      <c r="V141" s="28">
        <f t="shared" si="41"/>
        <v>0</v>
      </c>
      <c r="W141" s="30"/>
      <c r="X141" s="30"/>
      <c r="Y141" s="30"/>
      <c r="Z141" s="30"/>
      <c r="AA141" s="30"/>
      <c r="AB141" s="30"/>
      <c r="AC141" s="30"/>
      <c r="AD141" s="30"/>
      <c r="AE141" s="30"/>
      <c r="AF141" s="30"/>
      <c r="AG141" s="30"/>
    </row>
    <row r="142" s="2" customFormat="1" ht="89" customHeight="1" spans="1:33">
      <c r="A142" s="16">
        <v>101</v>
      </c>
      <c r="B142" s="13" t="s">
        <v>652</v>
      </c>
      <c r="C142" s="14" t="s">
        <v>47</v>
      </c>
      <c r="D142" s="16" t="s">
        <v>653</v>
      </c>
      <c r="E142" s="16" t="s">
        <v>651</v>
      </c>
      <c r="F142" s="14" t="s">
        <v>642</v>
      </c>
      <c r="G142" s="14" t="s">
        <v>49</v>
      </c>
      <c r="H142" s="16" t="s">
        <v>50</v>
      </c>
      <c r="I142" s="14" t="s">
        <v>420</v>
      </c>
      <c r="J142" s="16" t="s">
        <v>654</v>
      </c>
      <c r="K142" s="13">
        <v>250</v>
      </c>
      <c r="L142" s="13"/>
      <c r="M142" s="13"/>
      <c r="N142" s="13">
        <v>250</v>
      </c>
      <c r="O142" s="13"/>
      <c r="P142" s="13"/>
      <c r="Q142" s="13"/>
      <c r="R142" s="13"/>
      <c r="S142" s="13"/>
      <c r="T142" s="13">
        <v>250</v>
      </c>
      <c r="U142" s="13"/>
      <c r="V142" s="13"/>
      <c r="W142" s="15" t="s">
        <v>53</v>
      </c>
      <c r="X142" s="13" t="s">
        <v>54</v>
      </c>
      <c r="Y142" s="15" t="s">
        <v>53</v>
      </c>
      <c r="Z142" s="13" t="s">
        <v>54</v>
      </c>
      <c r="AA142" s="13" t="s">
        <v>55</v>
      </c>
      <c r="AB142" s="13" t="s">
        <v>655</v>
      </c>
      <c r="AC142" s="13" t="s">
        <v>655</v>
      </c>
      <c r="AD142" s="32" t="s">
        <v>58</v>
      </c>
      <c r="AE142" s="11"/>
      <c r="AF142" s="13"/>
      <c r="AG142" s="25"/>
    </row>
    <row r="143" s="2" customFormat="1" ht="31" customHeight="1" spans="1:33">
      <c r="A143" s="12" t="s">
        <v>40</v>
      </c>
      <c r="B143" s="12" t="s">
        <v>91</v>
      </c>
      <c r="C143" s="12"/>
      <c r="D143" s="12"/>
      <c r="E143" s="12"/>
      <c r="F143" s="12"/>
      <c r="G143" s="12"/>
      <c r="H143" s="12"/>
      <c r="I143" s="12"/>
      <c r="J143" s="12"/>
      <c r="K143" s="13"/>
      <c r="L143" s="13">
        <f>L144</f>
        <v>2000</v>
      </c>
      <c r="M143" s="13">
        <f>M144</f>
        <v>2000</v>
      </c>
      <c r="N143" s="13">
        <f>N144</f>
        <v>20</v>
      </c>
      <c r="O143" s="13">
        <f>O144</f>
        <v>20</v>
      </c>
      <c r="P143" s="13">
        <f t="shared" ref="P143:V143" si="42">P144</f>
        <v>0</v>
      </c>
      <c r="Q143" s="13">
        <f t="shared" si="42"/>
        <v>0</v>
      </c>
      <c r="R143" s="13">
        <f t="shared" si="42"/>
        <v>0</v>
      </c>
      <c r="S143" s="13">
        <f t="shared" si="42"/>
        <v>0</v>
      </c>
      <c r="T143" s="13">
        <f t="shared" si="42"/>
        <v>0</v>
      </c>
      <c r="U143" s="13">
        <f t="shared" si="42"/>
        <v>0</v>
      </c>
      <c r="V143" s="13">
        <f t="shared" si="42"/>
        <v>0</v>
      </c>
      <c r="W143" s="13"/>
      <c r="X143" s="13"/>
      <c r="Y143" s="13"/>
      <c r="Z143" s="13"/>
      <c r="AA143" s="13"/>
      <c r="AB143" s="13"/>
      <c r="AC143" s="13"/>
      <c r="AD143" s="13"/>
      <c r="AE143" s="13"/>
      <c r="AF143" s="11"/>
      <c r="AG143" s="13"/>
    </row>
    <row r="144" s="2" customFormat="1" ht="31" customHeight="1" spans="1:33">
      <c r="A144" s="12" t="s">
        <v>42</v>
      </c>
      <c r="B144" s="12" t="s">
        <v>656</v>
      </c>
      <c r="C144" s="12"/>
      <c r="D144" s="12"/>
      <c r="E144" s="12"/>
      <c r="F144" s="12"/>
      <c r="G144" s="12"/>
      <c r="H144" s="12"/>
      <c r="I144" s="12"/>
      <c r="J144" s="12"/>
      <c r="K144" s="13"/>
      <c r="L144" s="13">
        <f>L145</f>
        <v>2000</v>
      </c>
      <c r="M144" s="13">
        <f>M145</f>
        <v>2000</v>
      </c>
      <c r="N144" s="13">
        <f>N145</f>
        <v>20</v>
      </c>
      <c r="O144" s="13">
        <f>O145</f>
        <v>20</v>
      </c>
      <c r="P144" s="13">
        <f t="shared" ref="P144:V144" si="43">P145</f>
        <v>0</v>
      </c>
      <c r="Q144" s="13">
        <f t="shared" si="43"/>
        <v>0</v>
      </c>
      <c r="R144" s="13">
        <f t="shared" si="43"/>
        <v>0</v>
      </c>
      <c r="S144" s="13">
        <f t="shared" si="43"/>
        <v>0</v>
      </c>
      <c r="T144" s="13">
        <f t="shared" si="43"/>
        <v>0</v>
      </c>
      <c r="U144" s="13">
        <f t="shared" si="43"/>
        <v>0</v>
      </c>
      <c r="V144" s="13">
        <f t="shared" si="43"/>
        <v>0</v>
      </c>
      <c r="W144" s="13"/>
      <c r="X144" s="13"/>
      <c r="Y144" s="13"/>
      <c r="Z144" s="13"/>
      <c r="AA144" s="13"/>
      <c r="AB144" s="13"/>
      <c r="AC144" s="13"/>
      <c r="AD144" s="13"/>
      <c r="AE144" s="13"/>
      <c r="AF144" s="11"/>
      <c r="AG144" s="13"/>
    </row>
    <row r="145" s="2" customFormat="1" ht="31" customHeight="1" spans="1:33">
      <c r="A145" s="12" t="s">
        <v>44</v>
      </c>
      <c r="B145" s="11" t="s">
        <v>657</v>
      </c>
      <c r="C145" s="11"/>
      <c r="D145" s="11"/>
      <c r="E145" s="11"/>
      <c r="F145" s="11"/>
      <c r="G145" s="11"/>
      <c r="H145" s="11"/>
      <c r="I145" s="11"/>
      <c r="J145" s="11"/>
      <c r="K145" s="13"/>
      <c r="L145" s="13">
        <f>L146</f>
        <v>2000</v>
      </c>
      <c r="M145" s="13">
        <f>M146</f>
        <v>2000</v>
      </c>
      <c r="N145" s="13">
        <f>N146</f>
        <v>20</v>
      </c>
      <c r="O145" s="13">
        <f>O146</f>
        <v>20</v>
      </c>
      <c r="P145" s="13">
        <f t="shared" ref="P145:V145" si="44">P146</f>
        <v>0</v>
      </c>
      <c r="Q145" s="13">
        <f t="shared" si="44"/>
        <v>0</v>
      </c>
      <c r="R145" s="13">
        <f t="shared" si="44"/>
        <v>0</v>
      </c>
      <c r="S145" s="13">
        <f t="shared" si="44"/>
        <v>0</v>
      </c>
      <c r="T145" s="13">
        <f t="shared" si="44"/>
        <v>0</v>
      </c>
      <c r="U145" s="13">
        <f t="shared" si="44"/>
        <v>0</v>
      </c>
      <c r="V145" s="13">
        <f t="shared" si="44"/>
        <v>0</v>
      </c>
      <c r="W145" s="13"/>
      <c r="X145" s="13"/>
      <c r="Y145" s="13"/>
      <c r="Z145" s="13"/>
      <c r="AA145" s="13"/>
      <c r="AB145" s="13"/>
      <c r="AC145" s="13"/>
      <c r="AD145" s="13"/>
      <c r="AE145" s="13"/>
      <c r="AF145" s="11"/>
      <c r="AG145" s="13"/>
    </row>
    <row r="146" s="2" customFormat="1" ht="80" customHeight="1" spans="1:33">
      <c r="A146" s="16">
        <v>102</v>
      </c>
      <c r="B146" s="14" t="s">
        <v>658</v>
      </c>
      <c r="C146" s="14" t="s">
        <v>47</v>
      </c>
      <c r="D146" s="15" t="s">
        <v>659</v>
      </c>
      <c r="E146" s="15" t="s">
        <v>91</v>
      </c>
      <c r="F146" s="13" t="s">
        <v>91</v>
      </c>
      <c r="G146" s="14" t="s">
        <v>49</v>
      </c>
      <c r="H146" s="15" t="s">
        <v>660</v>
      </c>
      <c r="I146" s="14" t="s">
        <v>51</v>
      </c>
      <c r="J146" s="16" t="s">
        <v>661</v>
      </c>
      <c r="K146" s="13">
        <v>2000</v>
      </c>
      <c r="L146" s="13">
        <v>2000</v>
      </c>
      <c r="M146" s="13">
        <v>2000</v>
      </c>
      <c r="N146" s="15">
        <v>20</v>
      </c>
      <c r="O146" s="13">
        <v>20</v>
      </c>
      <c r="P146" s="13"/>
      <c r="Q146" s="13"/>
      <c r="R146" s="13"/>
      <c r="S146" s="13"/>
      <c r="T146" s="13"/>
      <c r="U146" s="13"/>
      <c r="V146" s="13"/>
      <c r="W146" s="15" t="s">
        <v>662</v>
      </c>
      <c r="X146" s="13" t="s">
        <v>663</v>
      </c>
      <c r="Y146" s="15" t="s">
        <v>662</v>
      </c>
      <c r="Z146" s="13" t="s">
        <v>663</v>
      </c>
      <c r="AA146" s="13" t="s">
        <v>664</v>
      </c>
      <c r="AB146" s="15" t="s">
        <v>665</v>
      </c>
      <c r="AC146" s="15" t="s">
        <v>665</v>
      </c>
      <c r="AD146" s="32" t="s">
        <v>58</v>
      </c>
      <c r="AE146" s="31">
        <v>45553</v>
      </c>
      <c r="AF146" s="11"/>
      <c r="AG146" s="15"/>
    </row>
  </sheetData>
  <mergeCells count="79">
    <mergeCell ref="A1:D1"/>
    <mergeCell ref="A2:AG2"/>
    <mergeCell ref="L3:M3"/>
    <mergeCell ref="O3:V3"/>
    <mergeCell ref="W3:AA3"/>
    <mergeCell ref="B7:J7"/>
    <mergeCell ref="B8:J8"/>
    <mergeCell ref="B9:J9"/>
    <mergeCell ref="B11:J11"/>
    <mergeCell ref="B13:J13"/>
    <mergeCell ref="B15:J15"/>
    <mergeCell ref="B18:J18"/>
    <mergeCell ref="B20:J20"/>
    <mergeCell ref="B21:J21"/>
    <mergeCell ref="B47:J47"/>
    <mergeCell ref="B56:J56"/>
    <mergeCell ref="B57:J57"/>
    <mergeCell ref="B58:J58"/>
    <mergeCell ref="B62:J62"/>
    <mergeCell ref="B71:J71"/>
    <mergeCell ref="B73:J73"/>
    <mergeCell ref="B74:J74"/>
    <mergeCell ref="B84:J84"/>
    <mergeCell ref="B85:J85"/>
    <mergeCell ref="B88:J88"/>
    <mergeCell ref="B89:J89"/>
    <mergeCell ref="B91:J91"/>
    <mergeCell ref="B92:J92"/>
    <mergeCell ref="B93:J93"/>
    <mergeCell ref="B95:J95"/>
    <mergeCell ref="B96:J96"/>
    <mergeCell ref="B97:J97"/>
    <mergeCell ref="B107:J107"/>
    <mergeCell ref="B113:J113"/>
    <mergeCell ref="B120:J120"/>
    <mergeCell ref="B123:J123"/>
    <mergeCell ref="B124:J124"/>
    <mergeCell ref="B133:J133"/>
    <mergeCell ref="B136:J136"/>
    <mergeCell ref="B137:J137"/>
    <mergeCell ref="B139:J139"/>
    <mergeCell ref="B140:J140"/>
    <mergeCell ref="B141:J141"/>
    <mergeCell ref="B143:J143"/>
    <mergeCell ref="B144:J144"/>
    <mergeCell ref="B145:J145"/>
    <mergeCell ref="A3:A5"/>
    <mergeCell ref="B3:B5"/>
    <mergeCell ref="C3:C5"/>
    <mergeCell ref="D3:D5"/>
    <mergeCell ref="E3:E5"/>
    <mergeCell ref="F3:F5"/>
    <mergeCell ref="G3:G5"/>
    <mergeCell ref="H3:H5"/>
    <mergeCell ref="I3:I5"/>
    <mergeCell ref="J3:J5"/>
    <mergeCell ref="K3:K5"/>
    <mergeCell ref="L4:L5"/>
    <mergeCell ref="M4:M5"/>
    <mergeCell ref="N3:N5"/>
    <mergeCell ref="O4:O5"/>
    <mergeCell ref="P4:P5"/>
    <mergeCell ref="Q4:Q5"/>
    <mergeCell ref="R4:R5"/>
    <mergeCell ref="S4:S5"/>
    <mergeCell ref="T4:T5"/>
    <mergeCell ref="U4:U5"/>
    <mergeCell ref="V4:V5"/>
    <mergeCell ref="W4:W5"/>
    <mergeCell ref="X4:X5"/>
    <mergeCell ref="Y4:Y5"/>
    <mergeCell ref="Z4:Z5"/>
    <mergeCell ref="AA4:AA5"/>
    <mergeCell ref="AB3:AB5"/>
    <mergeCell ref="AC3:AC5"/>
    <mergeCell ref="AD3:AD5"/>
    <mergeCell ref="AE3:AE5"/>
    <mergeCell ref="AF3:AF5"/>
    <mergeCell ref="AG3:AG5"/>
  </mergeCells>
  <dataValidations count="1">
    <dataValidation type="list" allowBlank="1" showInputMessage="1" showErrorMessage="1" sqref="AD11 AD13 AD15 AD18 AD70 AD72 AD83 AD3:AD9 AD20:AD25 AD27:AD39 AD42:AD43 AD45:AD52 AD53:AD55 AD57:AD69 AD74:AD81 AD86:AD119 AD121:AD138 AD142:AD146">
      <formula1>"计划库,执行库"</formula1>
    </dataValidation>
  </dataValidations>
  <pageMargins left="0.511805555555556" right="0.275" top="0.511805555555556" bottom="0.511805555555556" header="0.275" footer="0.313888888888889"/>
  <pageSetup paperSize="9" scale="51" orientation="landscape"/>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储备库102个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123</cp:lastModifiedBy>
  <dcterms:created xsi:type="dcterms:W3CDTF">2025-02-05T02:12:00Z</dcterms:created>
  <dcterms:modified xsi:type="dcterms:W3CDTF">2025-12-18T03:05:23Z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BE98AC165A7D4DABB43C46A4ED2545CC</vt:lpwstr>
  </property>
  <property fmtid="{D5CDD505-2E9C-101B-9397-08002B2CF9AE}" pid="4" name="KSOProductBuildVer">
    <vt:lpwstr>2052-10.8.0.6423</vt:lpwstr>
  </property>
</Properties>
</file>