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665"/>
  </bookViews>
  <sheets>
    <sheet name="执行库" sheetId="1" r:id="rId1"/>
  </sheets>
  <definedNames>
    <definedName name="_xlnm._FilterDatabase" localSheetId="0" hidden="1">执行库!$A$6:$AG$116</definedName>
  </definedNames>
  <calcPr calcId="144525"/>
</workbook>
</file>

<file path=xl/sharedStrings.xml><?xml version="1.0" encoding="utf-8"?>
<sst xmlns="http://schemas.openxmlformats.org/spreadsheetml/2006/main" count="516">
  <si>
    <t>附件1</t>
  </si>
  <si>
    <t xml:space="preserve"> </t>
  </si>
  <si>
    <t>阿图什市2025巩固拓展脱贫攻坚成果和乡村振兴项目备案表</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</si>
  <si>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</si>
  <si>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</si>
  <si>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</si>
  <si>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</si>
  <si>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</si>
  <si>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</si>
  <si>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</si>
  <si>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</si>
  <si>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</si>
  <si>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</si>
  <si>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</si>
  <si>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受益情况</t>
  </si>
  <si>
    <t>资金规模（I）</t>
  </si>
  <si>
    <t>资金来源</t>
  </si>
  <si>
    <t>责任部门及责任人（K）</t>
  </si>
  <si>
    <t>简要绩效目标(L)</t>
  </si>
  <si>
    <t>简要利益机制</t>
  </si>
  <si>
    <t>入库时间(M)</t>
  </si>
  <si>
    <t>审批文号(N)</t>
  </si>
  <si>
    <t>备注</t>
  </si>
  <si>
    <t>户</t>
  </si>
  <si>
    <t>人</t>
  </si>
  <si>
    <t>中央衔接(J)</t>
  </si>
  <si>
    <t>自治区衔接</t>
  </si>
  <si>
    <r>
      <rPr>
        <b/>
        <sz val="14"/>
        <rFont val="宋体"/>
        <charset val="134"/>
      </rPr>
      <t>地方政府债券(J</t>
    </r>
    <r>
      <rPr>
        <b/>
        <vertAlign val="subscript"/>
        <sz val="14"/>
        <rFont val="宋体"/>
        <charset val="134"/>
      </rPr>
      <t>4</t>
    </r>
    <r>
      <rPr>
        <b/>
        <sz val="14"/>
        <rFont val="宋体"/>
        <charset val="134"/>
      </rPr>
      <t>)</t>
    </r>
  </si>
  <si>
    <t>州级配套资金</t>
  </si>
  <si>
    <t>县级配套资金</t>
  </si>
  <si>
    <t>其他资金(J5)</t>
  </si>
  <si>
    <t>备注（其他资金名称）</t>
  </si>
  <si>
    <t>企业投资</t>
  </si>
  <si>
    <t>建设单位</t>
  </si>
  <si>
    <t>建设单位责任人</t>
  </si>
  <si>
    <r>
      <rPr>
        <b/>
        <sz val="14"/>
        <rFont val="宋体"/>
        <charset val="134"/>
      </rPr>
      <t>项目主管单位（K</t>
    </r>
    <r>
      <rPr>
        <b/>
        <vertAlign val="subscript"/>
        <sz val="14"/>
        <rFont val="宋体"/>
        <charset val="134"/>
      </rPr>
      <t>1</t>
    </r>
    <r>
      <rPr>
        <b/>
        <sz val="14"/>
        <rFont val="宋体"/>
        <charset val="134"/>
      </rPr>
      <t>)</t>
    </r>
  </si>
  <si>
    <t>项目主管责任人（K2)</t>
  </si>
  <si>
    <t>县级分管领导</t>
  </si>
  <si>
    <t>合计</t>
  </si>
  <si>
    <t>一级</t>
  </si>
  <si>
    <t>产业发展</t>
  </si>
  <si>
    <t>二级</t>
  </si>
  <si>
    <t>产业到户奖补</t>
  </si>
  <si>
    <t>三级</t>
  </si>
  <si>
    <t>种植业</t>
  </si>
  <si>
    <t>ATS250001</t>
  </si>
  <si>
    <t>2025年</t>
  </si>
  <si>
    <t>阿图什市2025年产业帮扶精准到户项目（种植业）</t>
  </si>
  <si>
    <t>新建</t>
  </si>
  <si>
    <t>阿图什市四乡三镇</t>
  </si>
  <si>
    <t>2025.3-2025.10</t>
  </si>
  <si>
    <t>聚焦粮油作物等，对全市11万亩耕地，对运用“良田、良法、良制”，实现种植业提质增效的给予适当补助，总投资949.53万元。</t>
  </si>
  <si>
    <t>农业农村局</t>
  </si>
  <si>
    <t>木沙江·亚苏甫</t>
  </si>
  <si>
    <t>钱洪印、塔力甫江·阿布都克热木</t>
  </si>
  <si>
    <t>目标1：完成种植业提质增效补贴到户类项目。目标2：通过实施项目，提高群众种植积极性，保障全市粮食安全，提高群众收入。</t>
  </si>
  <si>
    <t>对种植面积在1亩以上，实现种植业提质增效的农户给予适当补助。通过实施产业精准帮扶到户项目（种植业），带动群众增收。</t>
  </si>
  <si>
    <t>畜牧业</t>
  </si>
  <si>
    <t>ATS250002</t>
  </si>
  <si>
    <t>阿图什市2025年产业帮扶精准到户项目（畜牧业）</t>
  </si>
  <si>
    <t>总计：21000户，67575人，按照国家和自治区有关规定要求，实施病种免疫、佩戴耳标、完成无纸化防疫系统录入，牲畜出栏时符合检疫合格标准的，对养殖关键环节、薄弱环节给予适当补助。针对采购柯尔克孜种公羊、绒山羊种公羊用于品种改良的，按种公羊数量进行补贴。</t>
  </si>
  <si>
    <t>目标1：完成畜牧业提质增效补贴到户类项目。目标2：通过实施项目，提高群众养殖积极性，推进主导产业发展，提高群众收入。</t>
  </si>
  <si>
    <t>按照国家和自治区有关规定要求实施病种免疫、佩戴耳标、完成无纸化防疫系统录入等，对养殖关键环节、薄弱环节给予适当补助。通过实施产业精准帮扶到户项目（畜牧业），带动群众增收。</t>
  </si>
  <si>
    <t>林果业</t>
  </si>
  <si>
    <t>ATS250003</t>
  </si>
  <si>
    <t>阿图什市2025年产业帮扶精准到户项目（林果业）</t>
  </si>
  <si>
    <t>计划对阿扎克镇、松他克镇4056.47亩、1356户葡萄棚架改造进行补助1500元/亩。
计划对阿扎克镇、松他克镇、上阿图什镇、阿湖乡等14827.68亩葡萄修剪、抚育（140元/亩）和1690.07亩无花果修剪、抚育等方面（100元/亩）.</t>
  </si>
  <si>
    <t>林草工作站</t>
  </si>
  <si>
    <t>丁鹏</t>
  </si>
  <si>
    <t>自然资源局</t>
  </si>
  <si>
    <t>代军</t>
  </si>
  <si>
    <t>对种植无花果和木纳格葡萄种植面积在1亩以上的农户给予适当补助。</t>
  </si>
  <si>
    <t>就业创业</t>
  </si>
  <si>
    <t>ATS250004</t>
  </si>
  <si>
    <t>阿图什市2025年产业帮扶精准到户项目（就业创业）</t>
  </si>
  <si>
    <t>总计：678万元。</t>
  </si>
  <si>
    <t>人社局</t>
  </si>
  <si>
    <t>赵颖</t>
  </si>
  <si>
    <t>何晓波</t>
  </si>
  <si>
    <t>目标1：完成就业创业补贴到户类项目。目标2：通过实施项目，提高群众外出就业积极性，提高群众收入。</t>
  </si>
  <si>
    <t>鼓励有能力的人员外出务工、自主创业，对外出交通费、公益性岗位、自助经营场所给予适当补助。</t>
  </si>
  <si>
    <t>ATS250005</t>
  </si>
  <si>
    <t>阿图什市2025年产业帮扶精准到户项目（护路员）</t>
  </si>
  <si>
    <t>2025年度计划发放补助106.8万元，受益每月1000户(脱贫户82户，监测户918户)。</t>
  </si>
  <si>
    <t>交通局</t>
  </si>
  <si>
    <t>王彦超</t>
  </si>
  <si>
    <t>薛理升</t>
  </si>
  <si>
    <t>目标1：完成护路员补贴到户类项目。目标2：通过实施项目，提高群众外出就业积极性，提高群众收入。</t>
  </si>
  <si>
    <t>鼓励有能力的人员外出务工、给予适当补助。</t>
  </si>
  <si>
    <t>其他</t>
  </si>
  <si>
    <t>ATS250008</t>
  </si>
  <si>
    <t>阿图什市2025年产业增收补贴项目</t>
  </si>
  <si>
    <t>针对当年的生产经营性收入、工资性收入有所增幅的农户，按照增幅比例进行奖补，计划投入资金2200万元。</t>
  </si>
  <si>
    <t>目标1：完成产业增收补贴到户类项目。
目标2：通过实施项目，提高群众发展产业的积极性，提高群众收入。</t>
  </si>
  <si>
    <t>通过实施产业增收补贴到户类项目，提高群众发展产业的积极性，提高群众收入。</t>
  </si>
  <si>
    <t>生产项目</t>
  </si>
  <si>
    <t>种植业基地</t>
  </si>
  <si>
    <t>ATS250009</t>
  </si>
  <si>
    <t>阿图什市哈拉峻乡2025年土地平整建设项目</t>
  </si>
  <si>
    <t>哈拉峻乡昂额孜村、库铁列克村、西里比里村</t>
  </si>
  <si>
    <r>
      <rPr>
        <sz val="15"/>
        <rFont val="宋体"/>
        <charset val="134"/>
      </rPr>
      <t>对哈拉峻乡2600亩土地进行平整，配套相关设施，其中：昂额孜村水浇地700亩</t>
    </r>
    <r>
      <rPr>
        <b/>
        <sz val="15"/>
        <rFont val="宋体"/>
        <charset val="134"/>
      </rPr>
      <t>（均为集体地）</t>
    </r>
    <r>
      <rPr>
        <sz val="15"/>
        <rFont val="宋体"/>
        <charset val="134"/>
      </rPr>
      <t>进行平整、库铁列克村400亩</t>
    </r>
    <r>
      <rPr>
        <b/>
        <sz val="15"/>
        <rFont val="宋体"/>
        <charset val="134"/>
      </rPr>
      <t>（300亩人工牧草地集体所有、100亩耕地农户所有）</t>
    </r>
    <r>
      <rPr>
        <sz val="15"/>
        <rFont val="宋体"/>
        <charset val="134"/>
      </rPr>
      <t>、西里比里村1500亩</t>
    </r>
    <r>
      <rPr>
        <b/>
        <sz val="15"/>
        <rFont val="宋体"/>
        <charset val="134"/>
      </rPr>
      <t>（全部水浇地，其中400亩集体所有、1100亩农户所有）</t>
    </r>
    <r>
      <rPr>
        <sz val="15"/>
        <rFont val="宋体"/>
        <charset val="134"/>
      </rPr>
      <t>进行提质增效，配套建设节水灌溉及配套设施。</t>
    </r>
  </si>
  <si>
    <t>哈拉峻乡人民政府</t>
  </si>
  <si>
    <t>王进凯</t>
  </si>
  <si>
    <t>通过村企+农户的方式实施该项目，政府投资平整土地及配套节水灌溉设施，克州新蒲种植农民专业合作社（个人合作社）对土地进行承包。带动村集体经济收入以及盘活当地土地资源.土地提升改造≥2600亩，效益指标：受益脱贫人口数≥2022人，受益脱贫户户数≥527户。</t>
  </si>
  <si>
    <t>预计平整完成之后预计按照550元一亩进行流转，增加各村集体经济40万元，带动就业40人</t>
  </si>
  <si>
    <t>ATS250016</t>
  </si>
  <si>
    <t>阿图什市2025年欧吐拉哈拉峻村土地平整建设项目</t>
  </si>
  <si>
    <t>哈拉峻乡欧吐拉哈拉峻村</t>
  </si>
  <si>
    <r>
      <rPr>
        <sz val="15"/>
        <rFont val="宋体"/>
        <charset val="134"/>
      </rPr>
      <t>对欧吐拉哈拉峻村2000亩土地进行平整，配套相关设施。其中：水浇地1000亩</t>
    </r>
    <r>
      <rPr>
        <b/>
        <sz val="15"/>
        <rFont val="宋体"/>
        <charset val="134"/>
      </rPr>
      <t>（国有土地）</t>
    </r>
    <r>
      <rPr>
        <sz val="15"/>
        <rFont val="宋体"/>
        <charset val="134"/>
      </rPr>
      <t>、人工牧草地1000亩</t>
    </r>
    <r>
      <rPr>
        <b/>
        <sz val="15"/>
        <rFont val="宋体"/>
        <charset val="134"/>
      </rPr>
      <t>（国有土地）</t>
    </r>
    <r>
      <rPr>
        <sz val="15"/>
        <rFont val="宋体"/>
        <charset val="134"/>
      </rPr>
      <t>进行土地平整，配套建设节水灌溉及配套设施。</t>
    </r>
  </si>
  <si>
    <t>对2000亩人工牧草地进行提升改造，改造提升后，带动50人就业，预计一年增加村集体收入15万元。数量指标：土地提升改造≥2000亩，效益指标：受益脱贫人口数≥2140人，受益脱贫户户数≥503户。</t>
  </si>
  <si>
    <t>水浇地1000亩、人工牧草地1000亩进行提升改造，改造提升预计一年增加村集体收入15万元，带动50人就业。</t>
  </si>
  <si>
    <t>执行库</t>
  </si>
  <si>
    <t>ATS250010</t>
  </si>
  <si>
    <t>阿图什市哈拉峻乡草场提质增效建设项目</t>
  </si>
  <si>
    <t>哈拉峻乡克孜勒陶村、西里比里村</t>
  </si>
  <si>
    <r>
      <rPr>
        <sz val="15"/>
        <rFont val="宋体"/>
        <charset val="134"/>
      </rPr>
      <t>对克孜勒陶村1000亩</t>
    </r>
    <r>
      <rPr>
        <b/>
        <sz val="15"/>
        <rFont val="宋体"/>
        <charset val="134"/>
      </rPr>
      <t>（草地，均为国有土地）</t>
    </r>
    <r>
      <rPr>
        <sz val="15"/>
        <rFont val="宋体"/>
        <charset val="134"/>
      </rPr>
      <t>退化草场进行提升改造，配套建设节水灌溉及配套设施；对西里比里村1000亩（</t>
    </r>
    <r>
      <rPr>
        <b/>
        <sz val="15"/>
        <rFont val="宋体"/>
        <charset val="134"/>
      </rPr>
      <t>天然牧草地，均为国有土地</t>
    </r>
    <r>
      <rPr>
        <sz val="15"/>
        <rFont val="宋体"/>
        <charset val="134"/>
      </rPr>
      <t>）退化草场进行提升改造，配套建设节水灌溉及配套设施。</t>
    </r>
  </si>
  <si>
    <t>通过村企+农户的方式实施该项目，带动村集体经济收入以及盘活当地土地资源.土地提升改造≥2000亩。</t>
  </si>
  <si>
    <t>平整完成之后预计按照550元一亩进行流转，增加村集体经济收入，带动就业20人</t>
  </si>
  <si>
    <t>ATS250093</t>
  </si>
  <si>
    <t>阿图什市上阿图什镇阿克买拉村种植无花果项目</t>
  </si>
  <si>
    <t>上阿图什镇阿克买拉村</t>
  </si>
  <si>
    <t>为发展壮大村集体经济，阿克买拉村计划种植无花果（早黄）1029.2亩，5万株，计划投资49万元。</t>
  </si>
  <si>
    <t>上阿图什镇人民政府</t>
  </si>
  <si>
    <t>李佳龙</t>
  </si>
  <si>
    <t>通过项目实施，促进农户持续增收，带动无花果种植产业的发展</t>
  </si>
  <si>
    <t>通过项目实施，分发无花果苗，农户按照种植数量总价的5%缴纳村委会，预计村集体经济每年收益2.45万元</t>
  </si>
  <si>
    <t>ATS250096</t>
  </si>
  <si>
    <t>阿图什市上阿图什镇塔库提村高效节水及配套建设项目</t>
  </si>
  <si>
    <t>上阿图什镇塔库提村</t>
  </si>
  <si>
    <t>计划在塔库提村实施高效节水项目，总面积 570亩，新建引水渠、管理房、沉砂池、滴灌管网、输电线路及附属配套设备，预计资金110万元。</t>
  </si>
  <si>
    <t>通过项目实施，有效促进粮食农作物产量的增收，同时做到节约用水，降低用水的损耗。</t>
  </si>
  <si>
    <t>通过项目实施，优化农田粮食作物的种植方式，提高粮食产量，提高效率。</t>
  </si>
  <si>
    <t>ATS250012</t>
  </si>
  <si>
    <t>阿图什市上阿图什镇乌恰村白山双层草原改良建设项目</t>
  </si>
  <si>
    <t>上阿图什镇乌恰村</t>
  </si>
  <si>
    <t>对乌恰村实施草原改良建设双层草场，配套节水灌溉工程，埋设pvc-M管道，对现有沉砂池进行扩建，闸阀井，排水井等配套设施并增施有机肥等。</t>
  </si>
  <si>
    <t>通过项目实施，实现节水灌溉，扩大农业发展生产，带动农民持续增收。促进经济社会发展，让农民享受到经济发展带来的实惠。</t>
  </si>
  <si>
    <t>方便村民浇水，提高农业生产效率</t>
  </si>
  <si>
    <t>ATS250013</t>
  </si>
  <si>
    <t>阿图什市阿扎克镇布亚买提村葡萄种植基地提升改造项目</t>
  </si>
  <si>
    <t>阿扎克镇布亚买提村</t>
  </si>
  <si>
    <r>
      <rPr>
        <sz val="15"/>
        <rFont val="宋体"/>
        <charset val="134"/>
      </rPr>
      <t>285</t>
    </r>
    <r>
      <rPr>
        <sz val="15"/>
        <color rgb="FF000000"/>
        <rFont val="宋体"/>
        <charset val="134"/>
      </rPr>
      <t>亩特色果树基地提升改造及建设（巴库果园），包括葡萄基地150亩，无花果基地135亩。建设内容包括：土地平整和开沟回填；新优葡萄品种苗木的采购和定植；水泥柱、水泥枕木、Φ8mm钢筋、Φ3.8mm冷拔丝、Φ2.4mm冷拔丝、塑钢线、地锚、紧线器的采购和安装；葡萄幼苗的管理、春季出土上架、抹芽定梢、绑蔓、夏季修剪、病虫害防治、土水肥管理、冬季修剪和下架埋土等田间管理。</t>
    </r>
  </si>
  <si>
    <t>阿扎克镇人民政府</t>
  </si>
  <si>
    <t>郭亚伟</t>
  </si>
  <si>
    <t>初步完成285亩特色果树基地提升改造及建设，其中150亩优良葡萄基地建设，135亩无花果基地建设。引进葡萄、无花果优良品种，设立基于宜机化的水平棚架标准化栽培模式，为阿扎克乡乃至阿图什市打造一个葡萄育种和标准化栽培管理示范基地；葡萄优良品种苗木定植成活率85%以上，越冬成活率95%以上。春季出土后，通过吊蔓绑蔓、病虫害防治、土水肥管理、除草防草、夏季修剪等管理培养结果树形。实现葡萄园主要重体力劳动环节实现轻简化和机械化。</t>
  </si>
  <si>
    <t>推动农田水利建设提档升级、保障国家粮食安全，受益户数：347户，受益人数1805人。</t>
  </si>
  <si>
    <t>ATS250015</t>
  </si>
  <si>
    <t>阿图什市无花果三产融合科技创新园项目（二期）</t>
  </si>
  <si>
    <t>续建</t>
  </si>
  <si>
    <t>新建常规日光温室大棚76座、面积约90000平方米；新建环形智能玻璃温室6座，面积约11566平方米；新建园区生产道路、水、电管网，中央智能灌溉水池，配套用房；园区范围内的35kv及10kv电力架空设施，国防及电信架空线杆迁移及其他相关配套设施等。</t>
  </si>
  <si>
    <t>往年结余资金及2025年预测资金</t>
  </si>
  <si>
    <t>完成园区二期无花果种植设施、精深加厂房和园区配套基础设施。通过项目实施提高阿图什市无花果产量和产品附加值，间接带动种植户增收。带动当地无花果产业发展，推动连农带农成效，打造乡村振兴典范。</t>
  </si>
  <si>
    <t>通过项目实施提高阿图什市无花果产量和产品附加值，间接带动种植户增收。带动当地无花果产业发展，推动连农带农成效，打造乡村振兴典范。村集体与新建海德坤农业科技有限公司合作运营，同股不同酬。</t>
  </si>
  <si>
    <t>配套少数民族发展资金1337万元</t>
  </si>
  <si>
    <t>ATS250017</t>
  </si>
  <si>
    <t>阿图什市哈拉峻乡谢依提村土地平整建设项目</t>
  </si>
  <si>
    <t>哈拉峻乡谢依提村</t>
  </si>
  <si>
    <r>
      <rPr>
        <sz val="15"/>
        <rFont val="宋体"/>
        <charset val="134"/>
      </rPr>
      <t>对谢依提村2350亩</t>
    </r>
    <r>
      <rPr>
        <b/>
        <sz val="15"/>
        <rFont val="宋体"/>
        <charset val="134"/>
      </rPr>
      <t>（人工牧草地1380亩，其中集体地1100亩、国有土地280亩；水浇地970亩，其中集体地850亩、国有土地120亩）</t>
    </r>
    <r>
      <rPr>
        <sz val="15"/>
        <rFont val="宋体"/>
        <charset val="134"/>
      </rPr>
      <t>进行平整；新建配套高效节水工程（沉砂池、系统首部、PVC管道等配套设施），新建田间道路及农田防护林。</t>
    </r>
  </si>
  <si>
    <t>通过村企+农户的方式实施该项目，带动村集体经济收入以及盘活当地土地资源.土地提升改造≥2350亩，效益指标：受益脱贫人口数≥1068人，受益脱贫户户数≥248户。</t>
  </si>
  <si>
    <t>平整完成之后预计按照550元一亩进行流转，增加村集体经济40万元，带动就业20人</t>
  </si>
  <si>
    <t>ATS250019</t>
  </si>
  <si>
    <t>阿图什镇上阿图什镇发展农机肥及配套设施项目</t>
  </si>
  <si>
    <t>采购发酵抛翻机一台、喂料机、皮带输送机、立式粉碎机、滚筒筛分机、粉状包装机、返料皮带输送机等一套完整生产线设备以及其他附属设施。</t>
  </si>
  <si>
    <t>通过项目实施，促进林果业发展，带动当地居民就业增收，壮大村集体经济。</t>
  </si>
  <si>
    <t>通过项目实施，结合阿图什市特色林果业发展，将畜禽粪便，秸秆等进行发酵生产，年生产可达2千吨，年收益预计达50万元以上。</t>
  </si>
  <si>
    <t>ATS250104</t>
  </si>
  <si>
    <t>阿图什市上阿图什镇塔库提村无花果产区土壤改良及有机肥采购项目</t>
  </si>
  <si>
    <t>2025.9-2025.12</t>
  </si>
  <si>
    <t>计划对上阿图什镇塔库提村800亩无花果种植区进行土壤改良。采购土壤改良剂2.4吨,每亩3公斤，每公斤20元；采购有机肥1800吨，每亩1吨，每吨430元（不含运费），预计资金39.2万元。</t>
  </si>
  <si>
    <t>通过项目实施，促进林果业发展，有效改善土壤环境，壮大村集体经济。</t>
  </si>
  <si>
    <t>通过项目实施，实现土壤改良，扩大农业发展生产，带动农民持续增收。促进经济社会发展，让农民享受到经济发展带来的实惠。</t>
  </si>
  <si>
    <t>ATS250105</t>
  </si>
  <si>
    <t>阿图什市上阿图什镇乌恰村无花果产区土壤改良及有机肥采购项目</t>
  </si>
  <si>
    <t>计划对上阿图什镇乌恰村1000亩无花果种植区进行土壤良。采购土壤改良剂3吨,每亩3公斤，每公斤20元；采购有机肥1000吨，每亩1吨，每吨430元（不含运费），预计资金49万元。</t>
  </si>
  <si>
    <t>ATS250088</t>
  </si>
  <si>
    <t>阿图什市格达良乡节水灌溉提升改造项目</t>
  </si>
  <si>
    <t>格达良乡</t>
  </si>
  <si>
    <t>对阿图什市格达良乡5.72万亩节水灌溉系统进行提升改造。</t>
  </si>
  <si>
    <t>ATS250089</t>
  </si>
  <si>
    <t>阿图什市3个乡镇节水灌溉提升改造项目</t>
  </si>
  <si>
    <t>上阿图什镇、吐古买提乡、哈拉峻乡</t>
  </si>
  <si>
    <t>对阿图什市上阿图什镇0.05万亩、吐古买提乡、哈拉峻乡1.66万亩节水灌溉系统进行提升改造。</t>
  </si>
  <si>
    <t>ATS250095</t>
  </si>
  <si>
    <t>阿图什市无花果三产融合科技创新园10千伏外网线路工程</t>
  </si>
  <si>
    <t>电源由国网阿扎克110千伏变电站10千伏变电站10千伏侧接入，主要建设内容新建回10千伏线路至园区新建开闭所。线路全长12千米，部分跨越处采用钢管杆。全线采用架空和电缆合架设。导线选用JKLGYJ-240/30型，电缆选用ZR-YJV22-8.7/15-3*300型等。</t>
  </si>
  <si>
    <t>无花果三产融合园项目拆分而来</t>
  </si>
  <si>
    <t>ATS250011</t>
  </si>
  <si>
    <t>阿图什市阿湖乡阿其克村苗圃建设项目</t>
  </si>
  <si>
    <t>阿湖乡阿其克村</t>
  </si>
  <si>
    <t>阿其克村现有127亩土地建设大果沙枣育苗基地，土地平整以及其他配套附属设施。</t>
  </si>
  <si>
    <t>阿湖乡人民政府</t>
  </si>
  <si>
    <t>岳强</t>
  </si>
  <si>
    <t>通过项目实施，完善打过沙枣种植基础，优化产业结构，提高打过沙枣的经济效益和竞争力，同时促进三产融合，实现农民增收、农村繁荣。</t>
  </si>
  <si>
    <t>古丽带动农户参与大果沙枣育苗种植，提供优质种苗，技术指导和市场信息，每年增加村集体收入不少于3万元，带动就业不少于3人。</t>
  </si>
  <si>
    <t>ATS250023</t>
  </si>
  <si>
    <t>阿图什市阿湖乡大果沙枣改良项目</t>
  </si>
  <si>
    <t>阿湖乡</t>
  </si>
  <si>
    <t>大果沙枣嫁接300亩，包含砧木培育、优良大果沙枣品种接穗、嫁接后养护等。同时对50人进行大果沙枣管理培训、品种接穗、嫁接后养护等</t>
  </si>
  <si>
    <t>通过项目实施，完善沙枣嫁接，优化产业结构，提高林果业的经济效益和竞争力，同时促进三产融合，实现农业增效、农民增收、农村繁荣。数量指标：完成嫁接数量》300亩，培训人数50人。</t>
  </si>
  <si>
    <t>有护林员负责后期管护运营，鼓励农户参与沙枣种植，提供优质种苗、技术指导和市场信息。</t>
  </si>
  <si>
    <t>ATS250024</t>
  </si>
  <si>
    <t>阿图什市格达良乡大果沙枣改良项目</t>
  </si>
  <si>
    <t>配套基础设施项目</t>
  </si>
  <si>
    <t>为壮大村集体经济，进行大果沙枣嫁接200亩，包含砧木培育、优良大果沙枣品种接穗、嫁接后养护等。同时对50人进行大果沙枣管理培训、品种接穗、嫁接后养护等</t>
  </si>
  <si>
    <t>格达良乡人民政府</t>
  </si>
  <si>
    <t>刘启贤</t>
  </si>
  <si>
    <t>通过项目实施，完善沙枣嫁接，优化产业结构，提高林果业的经济效益和竞争力，同时促进三产融合，实现农业增效、农民增收、农村繁荣。数量指标：完成嫁接数量》200亩，培训人数50人。</t>
  </si>
  <si>
    <t>ATS250025</t>
  </si>
  <si>
    <t>阿图什市哈拉峻乡大果沙枣改良项目</t>
  </si>
  <si>
    <t>哈拉峻乡</t>
  </si>
  <si>
    <t>为壮大村集体经济，进行新增补种大果沙枣400亩、嫁接200亩，包含砧木培育、优良大果沙枣品种接穗、嫁接后养护等。同时对60人进行大果沙枣管理培训、品种接穗、嫁接后养护等</t>
  </si>
  <si>
    <t>通过项目实施，完善沙枣嫁接，优化产业结构，提高林果业的经济效益和竞争力，同时促进三产融合，实现农业增效、农民增收、农村繁荣。数量指标：完成嫁接数量》100亩，</t>
  </si>
  <si>
    <t>ATS250026</t>
  </si>
  <si>
    <r>
      <rPr>
        <sz val="15"/>
        <rFont val="宋体"/>
        <charset val="134"/>
      </rPr>
      <t>阿图什市</t>
    </r>
    <r>
      <rPr>
        <sz val="16"/>
        <color rgb="FF000000"/>
        <rFont val="宋体"/>
        <charset val="134"/>
      </rPr>
      <t>2025年有害生物统防统治社会化服务项目</t>
    </r>
  </si>
  <si>
    <t>阿扎克镇、松他克镇</t>
  </si>
  <si>
    <t>计划对阿扎克镇、松他克镇60718.43亩经济林和生态林第一次石硫合剂喷洒服务，每亩服务费11元，计划投资66.8万元。</t>
  </si>
  <si>
    <t>1.通过项目实施提高全市林果产业产量和产值，提高果农收入2.给老百姓提供就业渠道。</t>
  </si>
  <si>
    <t>推动林果业高质量发展，辐射周边经济增长。</t>
  </si>
  <si>
    <t>ATS250031</t>
  </si>
  <si>
    <t>阿图什市阿湖乡设施农业配套项目</t>
  </si>
  <si>
    <t>建设挡风架总长1852.075米。</t>
  </si>
  <si>
    <t>对阿图什市阿湖乡农业设施大棚增加防风设施，以减少风阻和风压对大棚的影响。</t>
  </si>
  <si>
    <t>对阿图什市阿湖乡农业设施大棚增加防风设施，以减少风阻和风压对大棚的影响，以更好的发展农业。</t>
  </si>
  <si>
    <t>ATS250028</t>
  </si>
  <si>
    <t>阿图什市盐碱地综合利用实验示范项目</t>
  </si>
  <si>
    <t>松他克镇克青孜村</t>
  </si>
  <si>
    <t>1)土地平整工程:土地平整1500亩,划分为10个条田,单个条田130--150亩,平整土方量12.33万方;2)灌溉与排水工程:新建农排10条，总长7679m;斗排清淤1条，总长1500m,配套渠系建筑物4座，其中农桥4座;新建滴灌首部系统3套(含蓄水桶、泵房、过滤器等)，铺设干管15条，总长度为6138m,铺设分干管30条,总长度2841m,阀门井6座,出水桩 90处;3)田间道路工程:新建田间道1条，总长1500m，路面宽3米，30cm 砂砾石路面+30cm素土路基土质路面;4)农田输配电工程:新建0.38KV低压输电线路300m。</t>
  </si>
  <si>
    <t>通过实施盐碱地综合利用项目，改良利用盐碱地和防治土壤盐渍化，微咸水滴灌水盐调控技术农田0~40cm 土层的含盐量降低到与微咸水矿化度接近的水平，提高作物产量。</t>
  </si>
  <si>
    <t>通过盐碱地综合利用项目的实施，提高盐碱地使用效率，提升作物产量，增加集体经济收入，带动农民增收。</t>
  </si>
  <si>
    <t>养殖业基地</t>
  </si>
  <si>
    <t>ATS250030</t>
  </si>
  <si>
    <t>基层动物防疫体系建设-药浴池建设项目</t>
  </si>
  <si>
    <t>阿图什市哈拉峻乡琼哈拉峻村、欧吐拉哈拉峻村、阿亚克苏洪村、克孜勒陶村、古尔库热村、昂额孜村、西里比里村、坎阿热力村；吐古买提乡结然布拉克村、玛依丹村依尔哈夏提牧点，老虎口牧点、吐古买提村吐西部拉克牧点、库鲁木都克村，恰特牧点、苏洪村扩尔洪塔西牧点、科克塔木村克普恰克牧点</t>
  </si>
  <si>
    <t>哈拉峻乡、吐古买提乡新建标准化药浴池21座。</t>
  </si>
  <si>
    <t>项目实施后，有效改善畜牧业基础设施条件，可加快推进牲畜品种改良步伐，提高动物疫病防控、疾病诊疗、实用畜牧业新技术推广能力，提升畜牧业生产和服务能力，为已脱贫贫困户，持续发展畜牧业继续增加收入，巩固脱贫成效奠定基础。</t>
  </si>
  <si>
    <t>发展养殖业、带动群众增收。</t>
  </si>
  <si>
    <t>ATS250014</t>
  </si>
  <si>
    <t>阿图什市良繁中心设施提升项目</t>
  </si>
  <si>
    <t>对现有堆粪场设施进行提升，建设堆粪棚、地面硬化等。</t>
  </si>
  <si>
    <t>ATS250097</t>
  </si>
  <si>
    <t>阿图什市吐古买提乡库鲁木都克村养殖小区水电配套服务提升改造项目</t>
  </si>
  <si>
    <t>吐古买提乡库鲁木都克村</t>
  </si>
  <si>
    <t>对库鲁木都克200户羊圈通水2200米自来水管道（75PE管道）,每户检查井1个（深1.5米），配备250V变压器1个，及相关配套设施，预计总投资150万元。</t>
  </si>
  <si>
    <t>吐古买提乡人民政府</t>
  </si>
  <si>
    <t>韩科</t>
  </si>
  <si>
    <t>通过项目实施，有效盘活闲置场地，开展规模化养殖，为辖区群众提供便利，持续促进农民增收。</t>
  </si>
  <si>
    <t>ATS250033</t>
  </si>
  <si>
    <t>阿图什市哈拉峻乡屠宰点提升改造建设项目</t>
  </si>
  <si>
    <t>哈拉峻乡琼哈拉峻村、昂额孜村</t>
  </si>
  <si>
    <t>建设内容：对现有屠宰点进行提升改造，内部分隔为屠宰车间、排酸车间、分割包装车间等；并配套相关附属设施建设，使其达到屠宰场的功能。</t>
  </si>
  <si>
    <t>完善配套设施建设，改善屠宰点建设环境，受益脱贫户数：≥696户，受益脱贫人数：1000人。</t>
  </si>
  <si>
    <t>受益脱贫户数：≥696户，受益脱贫人数：1000人。</t>
  </si>
  <si>
    <t>加工流通项目</t>
  </si>
  <si>
    <t>产地初加工和精深加工</t>
  </si>
  <si>
    <t>ATS250045</t>
  </si>
  <si>
    <t>阿图什市哈拉峻乡工业滤布建设项目</t>
  </si>
  <si>
    <t>哈拉峻乡皮羌村</t>
  </si>
  <si>
    <t>围绕矿山消耗品打造小商品经济，生产工业滤布；采购铺布机1台，裁切机1台，电动剪刀1台，自动缝纫机4台及其配套电力附属设施。</t>
  </si>
  <si>
    <t>商科工局</t>
  </si>
  <si>
    <t>买买提托乎提</t>
  </si>
  <si>
    <t>通过项目建设提高哈拉峻乡矿山小商品经济发展，增加农民收入，滤布机≥2台，裁切机≥2台，效益指标：受益脱贫人口数≥400人，受益脱贫户户数≥330户。</t>
  </si>
  <si>
    <t>村委会一年生产15000个滤布。按照一个2元收益，带动就业4个，发放工资2000元一个人。</t>
  </si>
  <si>
    <t>ATS250099</t>
  </si>
  <si>
    <t>阿图什市阿湖乡光明村设备采购项目</t>
  </si>
  <si>
    <t>阿湖乡光明村</t>
  </si>
  <si>
    <t>采购缝纫机30台、打包机1台、空压机1台、裁布机1台及附属配套设施。</t>
  </si>
  <si>
    <t>朱浩</t>
  </si>
  <si>
    <t>先进的设备能提升生产速度与质量，降低单位产品的生产时间和成本，增加产量与销售额。</t>
  </si>
  <si>
    <t>创造更多的就业机会，带动就业30人，每年增加村集体收入不少于3万元。</t>
  </si>
  <si>
    <t>ATS250106</t>
  </si>
  <si>
    <t>阿图什市阿湖乡吨包袋设备采购项目</t>
  </si>
  <si>
    <t>采购缝纫机50台、空压机1台，打包机2台，吊带切割机1台，叉车一辆，三轮车2辆，及附属配套设施。</t>
  </si>
  <si>
    <t>创造更多的就业机会，带动就业20人，每年增加村集体收入不少于3万元。</t>
  </si>
  <si>
    <t>ATS250021</t>
  </si>
  <si>
    <t>2025年阿图什市格达良乡库尔干村地膜回收中心站及配套设施项目</t>
  </si>
  <si>
    <t>格达良乡库尔干村</t>
  </si>
  <si>
    <t>阿图什市格达良乡库尔干村30亩地建设地膜回收中心站1个以及其他配套设施。</t>
  </si>
  <si>
    <t>通过项目实施，回收利用废旧农膜可以改善耕地质量和土壤的透气性、透水性、增强土壤保水保肥能力和盐碱缓冲能力，为作物生长制造良好的土壤环境。</t>
  </si>
  <si>
    <t>ATS250041</t>
  </si>
  <si>
    <t>阿图什市2025年壮大村集体经济项目</t>
  </si>
  <si>
    <t>格达良乡库都克村、格达良乡库尔干村、阿扎克镇布亚买提村</t>
  </si>
  <si>
    <t>阿扎克镇布亚买提村的豆腐厂建设内容为:1号丙类厂房(豆腐厂)285.36 m;2 号辅助用房(吊装房)103.62m。合计总建筑面积为388.98m。库都克村的花灯厂建设内容为:1号丙类厂房(花灯厂)1000.00m2;2号彩钢棚840.00 m;3号辅助用房(吊装房)160.00m。合计总建筑面积为2000.00m。库尔干村的沙枣分拣加工厂建设内容为:1号戊类厂房(沙枣分拣加工)300.00 m;2号冷库(储量5吨)100.00m。合计总建筑面积400.00m。</t>
  </si>
  <si>
    <t>本级财政</t>
  </si>
  <si>
    <t>项目建成后进行加工售卖灯笼、加工售卖沙枣，壮大村集体经济收入。同时开辟就业岗位促进群众就业，增加群众经济收益。</t>
  </si>
  <si>
    <t>1000㎡厂房建成后由村委会自营由村办企业克州旺达农牧开发有限责任公司进行加工售卖灯笼，本项目预计开辟10个岗位促进群众就业，增加群众经济收益；300㎡厂房建成后进行加工售卖沙枣壮大村集体经济收入，沙枣加工厂房将厂房出租给个人巴热提江·肉孜加工售卖沙枣租金为每年五万，同时促进群众就业，增加群众经济收益；布亚买提村将把厂房租给阿图什市丰城食品有限公司，助推全村群众实现收入稳定增长和村集体经济收入双赢，布亚买提村壮大村集体经济收取租金8万元，分红30户40人2000元，共分红8万元，能带动就业人数5人。</t>
  </si>
  <si>
    <t>小型农田水利设施建设(排碱渠、节水灌溉、防渗渠建设、其它乡村振兴有关的农田水利建设)</t>
  </si>
  <si>
    <t>ATS250053</t>
  </si>
  <si>
    <t>阿图什市格达良乡节水灌溉及配套建设项目</t>
  </si>
  <si>
    <t>格达良乡曲许尔盖村、提坚村</t>
  </si>
  <si>
    <t>项目区实施高效节水面积0.6万亩，新建引水渠、管理房、沉砂池、滴灌管网、输电线路及附属配套设备。</t>
  </si>
  <si>
    <t>新建混凝土沉砂池数量5座，滴灌首部系统数量5套。该项目对项目区基础设施的改造，大力发展高效节水,提高水资源利用率,更高程度的保证农作物适时适量的灌溉,推进农业现代化进步，改善农业生产基础条件，加快乡村振兴步伐。</t>
  </si>
  <si>
    <t>通过项目建设提高水资源利用率,更高程度的保证农作物适时适量的灌溉提高农作物产量、增加农民收入，促进乡振兴战略的实施。</t>
  </si>
  <si>
    <t>ATS250090</t>
  </si>
  <si>
    <t>阿图什市阿湖乡水泵房建设项目</t>
  </si>
  <si>
    <t>阿湖乡光明村，阿热买里村，阿其克村，尤喀克买里村，前进村，兰干村</t>
  </si>
  <si>
    <t>1.光明村建设2座水泵房，位于光明村5小队500亩地。2.阿热买里村建设2座水泵房，位于3小队460亩地。5,6,10小队800亩地。3.阿其克村建设1座水泵房，位于阿其克村4、5小队，500亩地。4.前进村建设2座水泵房，位于4小队余450亩地。2小队余307亩地，5小队余100亩地。5..兰干村建设2座水泵房，位于1小队260亩地。2小队余50亩地，3队100亩地。6.尤喀克买里村建设2座水泵房，位于1小队300亩地。3小队300亩地，各村共建设11座水泵房将配备先进的供水设备和技术，包括水泵、水箱、管道等。</t>
  </si>
  <si>
    <t>通过项目实施，，更方便地抽取水源，保障农田及时、精准灌溉，尤其在旱季能快速为农作物补水，确保其正常生长。农作物产量和质量提升，能直接增加农民种植收益实现农业增效、农民增收、农村繁荣。</t>
  </si>
  <si>
    <t>阿湖乡6各村完成新建11座水泵房，配备供水设备和技术，包括水泵、水箱、管道等。</t>
  </si>
  <si>
    <t>ATS250057</t>
  </si>
  <si>
    <t>阿图什市阿湖乡多斯鲁克村、兰干村2025年中央财政以工代赈防渗渠建设项目</t>
  </si>
  <si>
    <t>阿湖乡多斯鲁克村、兰干村</t>
  </si>
  <si>
    <t>新建防渗渠4条，总长度2.93km及渠系附属建筑物，设计流量0.3-0.5m³/s。</t>
  </si>
  <si>
    <t>水利局</t>
  </si>
  <si>
    <t>吾斯曼江·阿吉</t>
  </si>
  <si>
    <t>新建防渗渠4条，总长度2.93km。有效提高田间灌溉水利用系数，增加农作物产量和农民收入，改善农民生产生活条件，增强项目区经济实力。</t>
  </si>
  <si>
    <t>通过项目建设改善土地提高农作物产量、增加农民收入，促进乡振兴战略的实施。</t>
  </si>
  <si>
    <t>以工代赈资金</t>
  </si>
  <si>
    <t>ATS250091</t>
  </si>
  <si>
    <t>阿图什市哈拉峻乡西里比里村防渗渠建设以工代赈项目</t>
  </si>
  <si>
    <t>哈拉峻乡西里比里村</t>
  </si>
  <si>
    <t>新建防渗渠3公里，设计流量0.8立方米/时。</t>
  </si>
  <si>
    <t>道路硬化3公里。通过实施项目促进经济发展，使村民出行更加安全、便捷，改善民生。</t>
  </si>
  <si>
    <t>创造良好的交通条件，提高生活质量，出行更加便利，受益户人数2000人。</t>
  </si>
  <si>
    <t>ATS250108</t>
  </si>
  <si>
    <t>阿图什市2025年防渗渠水毁修复项目</t>
  </si>
  <si>
    <t>阿图什市6个乡（镇）</t>
  </si>
  <si>
    <t>2025.3-2025.12</t>
  </si>
  <si>
    <t>本次项目建设内容共涉及阿图什市6个乡（镇），具体内容如下：1.阿腊萨依河左岸上阿图什镇塔什普什喀村段水毁修复工程，已严重冲毁600m。2.布谷孜河北支流阿湖水库下游段1个点已严重冲毁50m。3.阿图什市阿扎克镇上下伊西塔其村防渗渠修复12处650m。4.吐古买提乡库鲁木都克河渠首、哈拉峻乡古尔库热河渠首低栏栅（2处40m）、启闭机（5吨式6台）、闸门（6栅1.5×1.2m）等设备已严重损毁。5.阿图什市阿扎克镇马扎塔格干渠、布谷孜干渠、格大良乡北干渠35处严重冲毁，总长度350m。</t>
  </si>
  <si>
    <t>有效提高田间灌溉水利用系数，增加农作物产量和农民收入，改善农民生产生活条件，增强项目区经济实力。</t>
  </si>
  <si>
    <t>ATS250058</t>
  </si>
  <si>
    <t>阿图什市松他克镇托库勒村斗渠防渗渠建设以工代赈项目</t>
  </si>
  <si>
    <t>松他克镇托库勒村</t>
  </si>
  <si>
    <t>根据《灌溉与排水工程设计规范》(GB50288一2018)和《渠道防渗工程技术规范》(GBT50600-2010)有关规定，本次防渗渠道工程规模为V等小(2)型。工程建筑物设计级别为:主要建筑物为5级，次要建筑物为5级。建设内容:防渗斗渠长度1.0km，渠道设计流量0.25m3/s，渠系配套分水闸、进水闸、农桥、农户小桥、交通桥等渠上建筑物 52 座。</t>
  </si>
  <si>
    <t>松他克镇人民政府</t>
  </si>
  <si>
    <t>摆小强</t>
  </si>
  <si>
    <t>托库勒村改建防渗斗渠1.0km。有效提高田间灌溉水利用系数，增加农作物产量和农民收入，改善农民生产生活条件，增强项目区经济实力。</t>
  </si>
  <si>
    <t>产业服务支撑项目</t>
  </si>
  <si>
    <t>智慧（数字）农业</t>
  </si>
  <si>
    <t>ATS250100</t>
  </si>
  <si>
    <t>阿图什市农业防灾减灾体系建设项目</t>
  </si>
  <si>
    <t>上阿图什镇、阿扎克镇、松他克镇、格达良乡、阿湖乡、吐古买提乡</t>
  </si>
  <si>
    <t>建设农业自然灾害监测体系，采集土壤温度、土壤湿度、作物生长及病虫害发生发展环境要素变化趋势等实时监测信息。2.建立农作物全生育期农田管理指标。3.开展分作物、分区域、分时段的精细化农业预报预警服务，降低自然灾害给农作物生长造成的损失。4.面向种植大户、农技人员开展“直通式”服务，根据监测信息，指导开展农事活动，有针对性采取趋利避害措施，防范农业自然灾害。</t>
  </si>
  <si>
    <t>阿图什市人民政府办公室（人影办）</t>
  </si>
  <si>
    <t>吐孙江</t>
  </si>
  <si>
    <t>监测点建成后提高农业精准管理能力，第一时间监测自然灾害发生发展趋势，帮助农技人员、种植大户精准安排农事活动，优化种植计划，减少资源浪费，科学有效提高农作物产量和质量。</t>
  </si>
  <si>
    <t>通过提高农业精准管理能力、优化种植计划、适时精准改善土壤墒情，到达提高农作物产量和质量，实现农户增产增收。</t>
  </si>
  <si>
    <t>ATS250101</t>
  </si>
  <si>
    <t>阿图什市农业灌溉与牧草产量提升增水保障项目</t>
  </si>
  <si>
    <t>哈拉峻乡山区、盆地牧场建设2处增水点，布设8套催化增雨（雪）设施装备，其中：6套碘化银增雨（雪）智能烟炉，2套增雨设施装备。</t>
  </si>
  <si>
    <t>对云水资源进行开发利用，增加山区积雪面积和盆地牧场雨水量。改善土壤墒情增加牧草产量，提升下游农业灌溉用水总量，</t>
  </si>
  <si>
    <t>充分有效利用空中云水资源，增加山区积雪和雨水总量，进而提高牧草产量和河流来水量，促进农牧业发展和农牧民增收。</t>
  </si>
  <si>
    <t>金融保险配套项目</t>
  </si>
  <si>
    <t>小额贷款贴息</t>
  </si>
  <si>
    <t>ATS250063</t>
  </si>
  <si>
    <t>阿图什市2025年小额贷款贴息</t>
  </si>
  <si>
    <t>阿图什市六乡一镇</t>
  </si>
  <si>
    <t>2025.1-2025.12</t>
  </si>
  <si>
    <t>根据脱贫人口小额贷款每季度正常到期还款金额及目前结余贷款金额，预测2025年全年贴息资金为1150万元，其中第一季度贴息资金270万元；第二季度贴息资金为300万元：第三季度贴息资金为320万元；第四季度贴息资金为260万元，共计1150万元。</t>
  </si>
  <si>
    <t>目标1：完成全年5454户贴息任务。目标2：通过实施小额信贷贴息项目，加大农民产业发展力度，助推巩固拓展脱贫攻坚成果同乡村振兴有效衔接。</t>
  </si>
  <si>
    <t>充分发挥脱贫人口小额信贷在巩固拓展脱贫攻坚成果同乡村振兴有效衔接的重要作用，通过贴息资金扩大农民生产规模，加快推进产业高质量发展</t>
  </si>
  <si>
    <t>就业项目</t>
  </si>
  <si>
    <t>公益性岗位</t>
  </si>
  <si>
    <t>ATS250064</t>
  </si>
  <si>
    <t>四乡三镇护路员</t>
  </si>
  <si>
    <t>松他克镇2025年护路员130人，合计156万元.阿扎克镇2025年护路员208人，合计249.6万元.阿湖乡2025年护路员158人,合计189.6万元。上阿图什镇2025年护路员176人，合计211.2万元。格达良乡2025年护路员106人，合计127.2万元。哈拉峻乡2025年护路员108人，合计129.6万元。吐古买提乡2025年护路员114人，合计136.8万元。</t>
  </si>
  <si>
    <t>完成1000名护路员公益性岗位聘用任务，做好农村道路日常管护工作，带动脱贫户致富增收。</t>
  </si>
  <si>
    <t>通过实施护路员项目，带动群众发展就业，激发群众内生动力，确保致富增收。通过实施护路员项目，受益户数1000户，受益人数1000人。</t>
  </si>
  <si>
    <t>乡村建设行动</t>
  </si>
  <si>
    <t>农村基础设施（含产业基础设施配套）</t>
  </si>
  <si>
    <t>农村道路（县乡之间、乡乡之间、乡村之间及其沿线管理、服务等附属设施；道路安全生命防护工程、危旧桥梁改造；乡级客货运输站场、招呼站；村内道路、通户路等）</t>
  </si>
  <si>
    <t>ATS250065</t>
  </si>
  <si>
    <t>阿图什市哈拉峻乡道路硬化以工代赈示范项目</t>
  </si>
  <si>
    <t>农村基础设施</t>
  </si>
  <si>
    <t>本工程采用四级公路标准，农村道路硬化24.7公里，建设内容包括路基、路面、桥涵及安全附属设施。</t>
  </si>
  <si>
    <t>农村道路硬化24.7公里，改善农村道路运输与村民出行。完成硬化农村道路24.7公里，受益乡镇1个（哈拉峻乡）受益村4个，包括呕吐哈拉峻村、谢依提村、克孜勒陶村、古尔库热村。受益人群8961人。</t>
  </si>
  <si>
    <t>带动农产品与民族特色产业的发展。这些交通服务业的发展将为区域经济提供更多的就业机会和经济增长点。通过实施本项目，受益户数2133户，受益人数8961人。</t>
  </si>
  <si>
    <t>ATS250066</t>
  </si>
  <si>
    <t>阿图什市阿扎克镇库木萨克村道路硬化工程</t>
  </si>
  <si>
    <t>阿扎克镇库木萨克村</t>
  </si>
  <si>
    <t>改建道路4.0Km,路基宽6.5/4.5m，路面宽6.0/3.5m，采用四级公路标准，建设内容包含路基、路面、桥涵及其附属设施。</t>
  </si>
  <si>
    <t>道路硬化4公里，完善沿线配套设施，受益乡镇1个（阿扎克镇）受益村1个（库木萨克村）。</t>
  </si>
  <si>
    <t>通过基础设施建设，完善农村基础设施配套，带动群众发展。通过实施本项目，受益户数406户，受益人数600人。</t>
  </si>
  <si>
    <t>ATS250069</t>
  </si>
  <si>
    <t>阿图什市阿扎克镇铁提尔村2025年道路修复工程以工代赈项目</t>
  </si>
  <si>
    <t>扩建</t>
  </si>
  <si>
    <t>阿扎克镇铁提尔村</t>
  </si>
  <si>
    <t>翻新修建铁提尔村道路3公里（水泥路），两侧安装路沿石。</t>
  </si>
  <si>
    <t>修建铁提尔村道路3公里，使村民出行更加安全、便捷。</t>
  </si>
  <si>
    <t>创造良好的交通条件，提高生活质量，出行更加便利，受益户人数4107人。</t>
  </si>
  <si>
    <t>以工代赈资金250万元、自治区衔接资金100万元</t>
  </si>
  <si>
    <t>ATS250070</t>
  </si>
  <si>
    <t>阿图什市上阿图什镇硬化道路建设以工代赈项目</t>
  </si>
  <si>
    <t>上阿图什镇乌恰村、萨依村</t>
  </si>
  <si>
    <t>新建道路2.83公里。其中：乌恰村1.3公里，萨依村1.53公里，采用四级公路标准，设计时速20km/h。</t>
  </si>
  <si>
    <t>道路硬化2.83公里，其中乌恰村1.3公里，萨依村1.53公里。通过实施项目促进经济发展，使村民出行更加安全、便捷，改善民生。</t>
  </si>
  <si>
    <t>创造良好的交通条件，提高生活质量，出行更加便利，受益户人数2400人。</t>
  </si>
  <si>
    <t>ATS250071</t>
  </si>
  <si>
    <t>阿图什市哈拉峻乡2025年农村道路提升改造以工代赈项目</t>
  </si>
  <si>
    <t>哈拉峻乡6个村</t>
  </si>
  <si>
    <t>农村道路提升改造5公里，两侧拓宽平整5公里及附属配套设施建设。</t>
  </si>
  <si>
    <t>道路硬化5公里。通过实施项目促进经济发展，使村民出行更加安全、便捷，改善民生。</t>
  </si>
  <si>
    <t>ATS250072</t>
  </si>
  <si>
    <t>阿图什市吐古买提乡科克塔木村硬化道路建设以工代赈项目</t>
  </si>
  <si>
    <t>吐古买提乡科克塔木村</t>
  </si>
  <si>
    <t>吐古买提乡科克塔木村硬化道路8公里及修建入户道路2公里。</t>
  </si>
  <si>
    <t>道路硬化10公里，其中科克塔木村硬化道路8公里及修建入户道路2公里。通过实施项目促进经济发展，使村民出行更加安全、便捷，改善民生。</t>
  </si>
  <si>
    <t>创造良好的交通条件，提高生活质量，出行更加便利，受益户人数1119人。</t>
  </si>
  <si>
    <t>ATS250109</t>
  </si>
  <si>
    <t>X376线公路提升改造项目</t>
  </si>
  <si>
    <t>项目共计1条线，全长23.2Km。采用三级公路标准，设计速度为 40Km/h，路基宽度7.5m，路面宽度6.5m，桥涵设计荷载：公路-Ⅱ级。其中包含路基、路面、防护、安全设施。</t>
  </si>
  <si>
    <t>道路硬化23.2公里。通过实施项目促进经济发展，使村民出行更加安全、便捷，改善民生。</t>
  </si>
  <si>
    <t>ATS250073</t>
  </si>
  <si>
    <t>塔什普什喀村至阿克买拉村道路工程</t>
  </si>
  <si>
    <t>上阿图什镇塔什普什喀村</t>
  </si>
  <si>
    <t>公路长0.871Km，三级公路标准，路基宽8.5m，路面宽7.0m，两侧各设0.75m土路肩，设计速度40Km/h，沥青混凝土路面。包含路基、路面及排水、交安设施等附属工程。</t>
  </si>
  <si>
    <t>公路长0.871Km，三级公路标准，路基宽8.5m，路面宽7.0m，两侧各设0.75m土路肩，设计速度40Km/h</t>
  </si>
  <si>
    <t>优化交通服务和加强交通安全教育等措施，解决农村居民出行难的问题。通过实施本项目，受益户36954户，受益人数12336人。</t>
  </si>
  <si>
    <t>计划库</t>
  </si>
  <si>
    <t>农村供水保障（饮水安全）设施建设</t>
  </si>
  <si>
    <t>ATS250078</t>
  </si>
  <si>
    <t>阿图什市2025年偏远散户供水工程</t>
  </si>
  <si>
    <t>上阿图什镇奥提亚克村；吐古买提乡马依丹村、吐古买提村；哈拉峻乡偏远散户</t>
  </si>
  <si>
    <t>新建主管道10.5km，入户表井20座及管网沿线配套建筑物；新建大口井1座、蓄水池1座、新建输配水管长5.36km，入户表井10座及管网沿线配套建筑物；新建供水管网20km及管网沿线配套建筑物。</t>
  </si>
  <si>
    <t>农村饮水工程实施后，群众的饮水和生活条件得到明显改善。</t>
  </si>
  <si>
    <t>项目建成后，解决偏远散户的饮水问题。</t>
  </si>
  <si>
    <t>ATS250079</t>
  </si>
  <si>
    <t>阿图什市农村供水工程净化设备提升维修养护及牧点供水项目</t>
  </si>
  <si>
    <t>为阿图什市19个乡镇村的农村供水工程水质提升改造，含升级版远程监控的电解食盐法次氯酸钠发生器（50g/h）5套；升级版远程监控的电解食盐法次氯酸钠发生器（100g/h）2套；升级版远程监控的电解食盐法次氯酸钠发生器（200g/h）2套；升级版远程监控的电解食盐法次氯酸钠发生器（500g/h）2套；升级版远程监控的电解食盐法次氯酸钠发生器（500g/h）2套；升级版远程监控的电解食盐法次氯酸钠发生器（50g/h加减量控制器）10套；共计21套。40m³/h净华水设备2套，6m³/h净华水设备2套，4m³/h净化水设备1套，共计5套。</t>
  </si>
  <si>
    <t>农村饮水工程实施后，明显改善阿图什市长期饮用苦咸水的情况，有利于人民群众身心健康。</t>
  </si>
  <si>
    <t>项目建成后，可以改善群众的饮水水质情况。</t>
  </si>
  <si>
    <t>ATS250059</t>
  </si>
  <si>
    <t>阿图什市上阿图什镇蓄水池建设项目</t>
  </si>
  <si>
    <t>上阿图什镇喀尔果勒村</t>
  </si>
  <si>
    <t>蓄水池3座、蓄水池附属建筑物3座，其中：放水闸3座、清淤通道3座、放水管道30m；泄洪渠上游河道整治工程2处，其中：挡沙坎1处、总长度187m,岸坡防护工程1处、长度240m；泄洪渠长度162m、渠上建筑物8座，其中：跌水5座、节制分水闸1座、泄洪渠进水口连接建筑物1座、泄洪渠取水口防冲建筑物1座、抽水泵站1处。</t>
  </si>
  <si>
    <t>新建一座蓄水池，改善农村生产生活条件，提高资源利用率，具有良好的社会效益和生态效益。</t>
  </si>
  <si>
    <t>项目建成后，上阿图什镇通过出租蓄水池来收取租金，用来壮大村集体经济收入。</t>
  </si>
  <si>
    <t>ATS250060</t>
  </si>
  <si>
    <t>阿图什市哈拉峻乡谢依提村高位水池建设项目</t>
  </si>
  <si>
    <t>主要建设内容为新建节制分水闸1座，阀门井 1 座。两条DN800引水管道2.308km。高位水池池体呈正方形布置，池底长642m，池底宽372m，坝线全长2210m，为引水注入式调蓄水池。设计总容积300万m³，最大坝高13m，最大水深 11.15m。坝顶宽度5.0m；放水涵洞一座；导洪堤2.231km。</t>
  </si>
  <si>
    <t>哈拉峻乡谢依提村高位水池建成后，可调蓄天然径流，充分合理地利用水资源，改善谢依提灌区灌溉条件，解决了片区灌溉缺水的问题。有利于水资源合理开发利用，维护项目区的生态环境，可改善项目区生产用水条件，提高项目区生态环境质量，保障区域经济社会可持续发展具有重大意义。</t>
  </si>
  <si>
    <t>灌区全部实现高效节水灌溉，新增高效节水灌溉面积1.43万亩，年均发展高效节水面积0.20万亩，高效节灌面积由现状的1.07万亩发展到2.50万亩，高效节灌率由现状的59.4%提高到100%。新增0.8万亩草场种植面积，谢依提水库受益人数1791人，正常运行年灌溉效益为1878.23万元。</t>
  </si>
  <si>
    <t>配套少数民族发展资金400万元</t>
  </si>
  <si>
    <t>ATS250111</t>
  </si>
  <si>
    <t>阿图什市上阿图什镇喀尔果勒村引水管道工程（EPC）</t>
  </si>
  <si>
    <t>铺设管道长度8.46km,其中：DN350螺旋缝埋弧焊钢管(压力等级1.0Mpa、壁厚8mm)0.45km、DN250无缝钢管(压力等级1～6.4Mpa、壁厚8～12mm)8.01km,管道沿线建筑物共19座，其中：泵站1座，变压器房1座、排气阀井6座，分水阀井2座，泄水阀井1座，穿越柏油路4处，穿防洪坝2处，穿越格宾石笼防洪带1处，穿越防渗渠1处。架设10KV高压输电线路0.55km,380V低压输电线路0.2km,监控及信息化系统各1套。</t>
  </si>
  <si>
    <t>工程实施后，群众的饮水和生活条件得到明显改善，人群的群体健康水平大幅度提高，同时也改善了当地的开发投资环境，解放了大量农村劳动力，有利于项目区及周边地区二、三产业的发展，加快了发展。</t>
  </si>
  <si>
    <t>其他（防洪工程、排碱渠，渠道清淤）</t>
  </si>
  <si>
    <t>ATS250112</t>
  </si>
  <si>
    <t>阿扎克镇防渗渠清淤项目</t>
  </si>
  <si>
    <t>阿扎克镇库兰其村、兰干村、翁艾热克村</t>
  </si>
  <si>
    <r>
      <rPr>
        <sz val="12"/>
        <color rgb="FF000000"/>
        <rFont val="宋体"/>
        <charset val="134"/>
      </rPr>
      <t>阿图什市阿扎克镇库兰其村、兰干村、翁艾热克村防渗渠严重淤积情况，需要清淤渠道长度</t>
    </r>
    <r>
      <rPr>
        <sz val="12"/>
        <color rgb="FF000000"/>
        <rFont val="Times New Roman"/>
        <charset val="134"/>
      </rPr>
      <t>6000m</t>
    </r>
    <r>
      <rPr>
        <sz val="12"/>
        <color rgb="FF000000"/>
        <rFont val="宋体"/>
        <charset val="134"/>
      </rPr>
      <t>。新建涵桥</t>
    </r>
    <r>
      <rPr>
        <sz val="12"/>
        <color rgb="FF000000"/>
        <rFont val="Times New Roman"/>
        <charset val="134"/>
      </rPr>
      <t>10</t>
    </r>
    <r>
      <rPr>
        <sz val="12"/>
        <color rgb="FF000000"/>
        <rFont val="宋体"/>
        <charset val="134"/>
      </rPr>
      <t>座。</t>
    </r>
  </si>
  <si>
    <t>通过清理渠道内的淤泥、杂草和垃圾，避免堵塞导致供水不畅，确保农田得到及时灌溉。</t>
  </si>
  <si>
    <t>ATS250113</t>
  </si>
  <si>
    <t>阿图什市4个乡（镇）防洪坝水利设施修复项目</t>
  </si>
  <si>
    <t>上阿图什镇、阿扎克镇、格达良乡、哈拉峻乡</t>
  </si>
  <si>
    <t>本次项目建设内容共涉及阿图什市4个乡（镇），3条河流流域范围内的17处水毁修复工程，其中包含防洪堤17处，总长度773m。</t>
  </si>
  <si>
    <t>通过修复防洪坝，确保农户财产和生命安全，同时有助于更好的发展农业。</t>
  </si>
  <si>
    <t>人居环境整治</t>
  </si>
  <si>
    <t>农村污水治理</t>
  </si>
  <si>
    <t>ATS250082</t>
  </si>
  <si>
    <t>阿图什市农村环境综合整治项目</t>
  </si>
  <si>
    <t>上阿图什镇塔库提村、乌恰村、萨依村等4个村</t>
  </si>
  <si>
    <t>涉及行政村4个，新建户用型污水处理设施2855个，新建化粪池1035个，新建垃圾示范站1座。</t>
  </si>
  <si>
    <t>通过建设污水管网，提高污水收集率和处理率，改善居民生活环境质量，减少污水对生态环境的污染，促进可持续发展。</t>
  </si>
  <si>
    <t>该项目建成后可以使全受益。人居环境得到明显改善，提高全村群众幸福感、获得感指数。</t>
  </si>
  <si>
    <t>ATS250094</t>
  </si>
  <si>
    <t>阿图什市松他克镇克买谢提村、库木巴格村粪污一体化处理建设项目</t>
  </si>
  <si>
    <t>买谢提村、库木巴格村</t>
  </si>
  <si>
    <t>本项目拟新建污水提升泵站、配套污水管网建设,主管道采用DN300~DN500双壁波纹管,总长度20.969公里;用户管道采用DN160U-PVC管道,总长度 25 公里;配套770座钢筋混凝土污水检查井及其它附属配套设施。</t>
  </si>
  <si>
    <t>马海林</t>
  </si>
  <si>
    <t>完善农村管网设施，改善农村人居环境。数量指标：污水管网≥20公里，受益脱贫户数：≥993户</t>
  </si>
  <si>
    <t>改善农村人居环境</t>
  </si>
  <si>
    <t>ATS250083</t>
  </si>
  <si>
    <t>阿图什市吐古买提乡科克塔木村人居环境整治项目</t>
  </si>
  <si>
    <t>改建</t>
  </si>
  <si>
    <t>科克塔木村计划225户920人修建小型三格式厕所，每户均7000元，且包含前期费用，累计投资金额200万。</t>
  </si>
  <si>
    <t>225户920人修建小型三格式厕所。通过建设项目，改善村容村貌环境，改善农村人居环境。</t>
  </si>
  <si>
    <t>通过实施人居环境整治建设项目，推进示范效益，激发农民致富增收的信心及决心，促进乡振兴战略的实施。</t>
  </si>
  <si>
    <t>ATS250114</t>
  </si>
  <si>
    <t>阿图什市阿扎克镇2025年户厕改造项目</t>
  </si>
  <si>
    <t>阿扎克镇库木萨克村、兰干村、库库力村</t>
  </si>
  <si>
    <t>阿扎克镇3个村新建化粪池350个，安装户用小型污水处理设施350个。</t>
  </si>
  <si>
    <t>阿扎克镇3个村新建化粪池350个，安装户用小型污水处理设施350个。通过建设项目，改善村容村貌环境，改善农村人居环境。</t>
  </si>
  <si>
    <t>ATS250115</t>
  </si>
  <si>
    <t>阿图什市阿扎克镇布亚买提村污水管网泵房提升改造项目</t>
  </si>
  <si>
    <t>安装全自动一体化污水处理水泵2套，泵房改造通风设施。</t>
  </si>
  <si>
    <t>安装全自动一体化污水处理水泵2套，泵房改造通风设施。通过建设项目，改善村容村貌环境，改善农村人居环境。</t>
  </si>
  <si>
    <t>ATS250117</t>
  </si>
  <si>
    <t>吐古买提乡2025年户厕建设项目</t>
  </si>
  <si>
    <t>吐古买提乡库鲁木都克、吐古买提村、迈丹村</t>
  </si>
  <si>
    <t>吐古买提乡3个村新建化粪池240个，安装户用小型污水处理设施240个。</t>
  </si>
  <si>
    <t>吐古买提乡新建化粪池240个，安装户用小型污水处理设施240个。通过建设项目，改善村容村貌环境，改善农村人居环境。</t>
  </si>
  <si>
    <t>农村垃圾治理</t>
  </si>
  <si>
    <t>ATS250102</t>
  </si>
  <si>
    <t>哈拉峻乡谢依提村垃圾场建设项目</t>
  </si>
  <si>
    <t>建设垃圾填埋场一座，预计日处理3-5吨，占地面积约5000平方，使用年限15年。</t>
  </si>
  <si>
    <t>新建垃圾填埋处理场数量1座。通过建设项目，改善村容村貌环境，激发农民内生动力。</t>
  </si>
  <si>
    <t>通过项目建设，改善村庄环境，，增加农民的幸福感和获得感，促进乡振兴战略的实施。</t>
  </si>
  <si>
    <t>ATS250085</t>
  </si>
  <si>
    <t>阿图什市格达良乡库尔干村标准化垃圾场建设项目</t>
  </si>
  <si>
    <t>设计规模为30吨/日，使用年限20年。新建生活垃圾填埋场1座，生活垃圾处理能力 30吨/日，卫生填埋生活垃圾库容为25万立方米;使用年限为20年;配套建设其附属设施。</t>
  </si>
  <si>
    <t>巩固三保障成果</t>
  </si>
  <si>
    <t>教育</t>
  </si>
  <si>
    <t>ATS250086</t>
  </si>
  <si>
    <t>阿图什市2025年雨露计划</t>
  </si>
  <si>
    <t>预计需要资金1530万元。</t>
  </si>
  <si>
    <t>教育局</t>
  </si>
  <si>
    <t>马金龙</t>
  </si>
  <si>
    <t>魏光鸿、艾买提江·买买提</t>
  </si>
  <si>
    <t>目标1：引导和支持农村困难家庭新成长劳动力接受职业教育，促进稳定就业；目标2：聚焦精准扶贫精准脱贫方略，针对子女接受中等职业教育、高等职业教育的农村建档立卡贫困家庭实现应助尽助。</t>
  </si>
  <si>
    <t>通过实施雨露计划项目，为学生减轻经济压力。</t>
  </si>
  <si>
    <t>项目管理费</t>
  </si>
  <si>
    <t>ATS250118</t>
  </si>
  <si>
    <t>阿图什市2025年衔接资金项目管理费</t>
  </si>
  <si>
    <t>主要建设内容为2025年衔接资金项目的质量、进度等监督检查，项目审计结算后的二次复核，计划投入资金250万元。</t>
  </si>
  <si>
    <t>为2025年衔接资金项目的质量、进度等监督检查，项目审计结算后的二次复核，有效提高项目后续管理。</t>
  </si>
  <si>
    <t xml:space="preserve">其他 </t>
  </si>
  <si>
    <t>饮用低氟茶</t>
  </si>
  <si>
    <t>ATS250087</t>
  </si>
  <si>
    <t>阿图什市饮用低氟边销茶项目</t>
  </si>
  <si>
    <t>阿图什市三乡三镇</t>
  </si>
  <si>
    <t>为群众采购发放低氟边销茶，每户标准100元。</t>
  </si>
  <si>
    <t>统战部</t>
  </si>
  <si>
    <t>周英姿</t>
  </si>
  <si>
    <t>木提拉·努尔</t>
  </si>
  <si>
    <t>通过项目的实施，有效提升困难群众身心健康。</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</si>
</sst>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40">
    <font>
      <sz val="11"/>
      <name val="宋体"/>
      <charset val="134"/>
    </font>
    <font>
      <sz val="11"/>
      <color rgb="FF000000"/>
      <name val="宋体"/>
      <charset val="134"/>
    </font>
    <font>
      <b/>
      <sz val="14"/>
      <name val="宋体"/>
      <charset val="134"/>
    </font>
    <font>
      <sz val="12"/>
      <name val="宋体"/>
      <charset val="134"/>
    </font>
    <font>
      <sz val="14"/>
      <name val="宋体"/>
      <charset val="134"/>
    </font>
    <font>
      <sz val="14"/>
      <name val="Times New Roman"/>
      <charset val="134"/>
    </font>
    <font>
      <b/>
      <sz val="28"/>
      <name val="宋体"/>
      <charset val="134"/>
    </font>
    <font>
      <sz val="15"/>
      <name val="宋体"/>
      <charset val="134"/>
    </font>
    <font>
      <sz val="14"/>
      <color rgb="FF000000"/>
      <name val="宋体"/>
      <charset val="134"/>
    </font>
    <font>
      <sz val="15"/>
      <color rgb="FF000000"/>
      <name val="宋体"/>
      <charset val="134"/>
    </font>
    <font>
      <sz val="10"/>
      <name val="宋体"/>
      <charset val="134"/>
    </font>
    <font>
      <b/>
      <sz val="12"/>
      <name val="宋体"/>
      <charset val="134"/>
    </font>
    <font>
      <sz val="28"/>
      <name val="宋体"/>
      <charset val="134"/>
    </font>
    <font>
      <sz val="16"/>
      <name val="Times New Roman"/>
      <charset val="134"/>
    </font>
    <font>
      <sz val="16"/>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vertAlign val="subscript"/>
      <sz val="14"/>
      <name val="宋体"/>
      <charset val="134"/>
    </font>
    <font>
      <b/>
      <sz val="15"/>
      <name val="宋体"/>
      <charset val="134"/>
    </font>
    <font>
      <sz val="16"/>
      <color rgb="FF000000"/>
      <name val="宋体"/>
      <charset val="134"/>
    </font>
    <font>
      <sz val="12"/>
      <color rgb="FF000000"/>
      <name val="宋体"/>
      <charset val="134"/>
    </font>
    <font>
      <sz val="12"/>
      <color rgb="FF000000"/>
      <name val="Times New Roman"/>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19" fillId="0" borderId="0" applyFont="0" applyFill="0" applyBorder="0" applyAlignment="0" applyProtection="0">
      <alignment vertical="center"/>
    </xf>
    <xf numFmtId="0" fontId="15" fillId="25" borderId="0" applyNumberFormat="0" applyBorder="0" applyAlignment="0" applyProtection="0">
      <alignment vertical="center"/>
    </xf>
    <xf numFmtId="0" fontId="31" fillId="22" borderId="9"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5" fillId="5" borderId="0" applyNumberFormat="0" applyBorder="0" applyAlignment="0" applyProtection="0">
      <alignment vertical="center"/>
    </xf>
    <xf numFmtId="0" fontId="23" fillId="9" borderId="0" applyNumberFormat="0" applyBorder="0" applyAlignment="0" applyProtection="0">
      <alignment vertical="center"/>
    </xf>
    <xf numFmtId="43" fontId="19" fillId="0" borderId="0" applyFont="0" applyFill="0" applyBorder="0" applyAlignment="0" applyProtection="0">
      <alignment vertical="center"/>
    </xf>
    <xf numFmtId="0" fontId="24" fillId="28" borderId="0" applyNumberFormat="0" applyBorder="0" applyAlignment="0" applyProtection="0">
      <alignment vertical="center"/>
    </xf>
    <xf numFmtId="0" fontId="29" fillId="0" borderId="0" applyNumberFormat="0" applyFill="0" applyBorder="0" applyAlignment="0" applyProtection="0">
      <alignment vertical="center"/>
    </xf>
    <xf numFmtId="9"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19" fillId="14" borderId="6" applyNumberFormat="0" applyFont="0" applyAlignment="0" applyProtection="0">
      <alignment vertical="center"/>
    </xf>
    <xf numFmtId="0" fontId="24" fillId="21"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4" applyNumberFormat="0" applyFill="0" applyAlignment="0" applyProtection="0">
      <alignment vertical="center"/>
    </xf>
    <xf numFmtId="0" fontId="17" fillId="0" borderId="4" applyNumberFormat="0" applyFill="0" applyAlignment="0" applyProtection="0">
      <alignment vertical="center"/>
    </xf>
    <xf numFmtId="0" fontId="24" fillId="27" borderId="0" applyNumberFormat="0" applyBorder="0" applyAlignment="0" applyProtection="0">
      <alignment vertical="center"/>
    </xf>
    <xf numFmtId="0" fontId="21" fillId="0" borderId="8" applyNumberFormat="0" applyFill="0" applyAlignment="0" applyProtection="0">
      <alignment vertical="center"/>
    </xf>
    <xf numFmtId="0" fontId="24" fillId="20" borderId="0" applyNumberFormat="0" applyBorder="0" applyAlignment="0" applyProtection="0">
      <alignment vertical="center"/>
    </xf>
    <xf numFmtId="0" fontId="25" fillId="13" borderId="5" applyNumberFormat="0" applyAlignment="0" applyProtection="0">
      <alignment vertical="center"/>
    </xf>
    <xf numFmtId="0" fontId="32" fillId="13" borderId="9" applyNumberFormat="0" applyAlignment="0" applyProtection="0">
      <alignment vertical="center"/>
    </xf>
    <xf numFmtId="0" fontId="16" fillId="4" borderId="3" applyNumberFormat="0" applyAlignment="0" applyProtection="0">
      <alignment vertical="center"/>
    </xf>
    <xf numFmtId="0" fontId="15" fillId="32" borderId="0" applyNumberFormat="0" applyBorder="0" applyAlignment="0" applyProtection="0">
      <alignment vertical="center"/>
    </xf>
    <xf numFmtId="0" fontId="24" fillId="17" borderId="0" applyNumberFormat="0" applyBorder="0" applyAlignment="0" applyProtection="0">
      <alignment vertical="center"/>
    </xf>
    <xf numFmtId="0" fontId="33" fillId="0" borderId="10" applyNumberFormat="0" applyFill="0" applyAlignment="0" applyProtection="0">
      <alignment vertical="center"/>
    </xf>
    <xf numFmtId="0" fontId="27" fillId="0" borderId="7" applyNumberFormat="0" applyFill="0" applyAlignment="0" applyProtection="0">
      <alignment vertical="center"/>
    </xf>
    <xf numFmtId="0" fontId="34" fillId="31" borderId="0" applyNumberFormat="0" applyBorder="0" applyAlignment="0" applyProtection="0">
      <alignment vertical="center"/>
    </xf>
    <xf numFmtId="0" fontId="30" fillId="19" borderId="0" applyNumberFormat="0" applyBorder="0" applyAlignment="0" applyProtection="0">
      <alignment vertical="center"/>
    </xf>
    <xf numFmtId="0" fontId="15" fillId="24" borderId="0" applyNumberFormat="0" applyBorder="0" applyAlignment="0" applyProtection="0">
      <alignment vertical="center"/>
    </xf>
    <xf numFmtId="0" fontId="24" fillId="12" borderId="0" applyNumberFormat="0" applyBorder="0" applyAlignment="0" applyProtection="0">
      <alignment vertical="center"/>
    </xf>
    <xf numFmtId="0" fontId="15" fillId="23" borderId="0" applyNumberFormat="0" applyBorder="0" applyAlignment="0" applyProtection="0">
      <alignment vertical="center"/>
    </xf>
    <xf numFmtId="0" fontId="15" fillId="3" borderId="0" applyNumberFormat="0" applyBorder="0" applyAlignment="0" applyProtection="0">
      <alignment vertical="center"/>
    </xf>
    <xf numFmtId="0" fontId="15" fillId="30" borderId="0" applyNumberFormat="0" applyBorder="0" applyAlignment="0" applyProtection="0">
      <alignment vertical="center"/>
    </xf>
    <xf numFmtId="0" fontId="15" fillId="8" borderId="0" applyNumberFormat="0" applyBorder="0" applyAlignment="0" applyProtection="0">
      <alignment vertical="center"/>
    </xf>
    <xf numFmtId="0" fontId="24" fillId="11" borderId="0" applyNumberFormat="0" applyBorder="0" applyAlignment="0" applyProtection="0">
      <alignment vertical="center"/>
    </xf>
    <xf numFmtId="0" fontId="24" fillId="16" borderId="0" applyNumberFormat="0" applyBorder="0" applyAlignment="0" applyProtection="0">
      <alignment vertical="center"/>
    </xf>
    <xf numFmtId="0" fontId="15" fillId="29" borderId="0" applyNumberFormat="0" applyBorder="0" applyAlignment="0" applyProtection="0">
      <alignment vertical="center"/>
    </xf>
    <xf numFmtId="0" fontId="15" fillId="7" borderId="0" applyNumberFormat="0" applyBorder="0" applyAlignment="0" applyProtection="0">
      <alignment vertical="center"/>
    </xf>
    <xf numFmtId="0" fontId="24" fillId="10" borderId="0" applyNumberFormat="0" applyBorder="0" applyAlignment="0" applyProtection="0">
      <alignment vertical="center"/>
    </xf>
    <xf numFmtId="0" fontId="15" fillId="2" borderId="0" applyNumberFormat="0" applyBorder="0" applyAlignment="0" applyProtection="0">
      <alignment vertical="center"/>
    </xf>
    <xf numFmtId="0" fontId="24" fillId="26" borderId="0" applyNumberFormat="0" applyBorder="0" applyAlignment="0" applyProtection="0">
      <alignment vertical="center"/>
    </xf>
    <xf numFmtId="0" fontId="24" fillId="15" borderId="0" applyNumberFormat="0" applyBorder="0" applyAlignment="0" applyProtection="0">
      <alignment vertical="center"/>
    </xf>
    <xf numFmtId="0" fontId="15" fillId="6" borderId="0" applyNumberFormat="0" applyBorder="0" applyAlignment="0" applyProtection="0">
      <alignment vertical="center"/>
    </xf>
    <xf numFmtId="0" fontId="24" fillId="18" borderId="0" applyNumberFormat="0" applyBorder="0" applyAlignment="0" applyProtection="0">
      <alignment vertical="center"/>
    </xf>
    <xf numFmtId="0" fontId="3" fillId="0" borderId="0">
      <protection locked="0"/>
    </xf>
  </cellStyleXfs>
  <cellXfs count="4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left" vertical="center" wrapText="1"/>
    </xf>
    <xf numFmtId="0" fontId="4" fillId="0" borderId="0" xfId="0" applyNumberFormat="1"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9" applyNumberFormat="1" applyFont="1" applyFill="1" applyBorder="1" applyAlignment="1" applyProtection="1">
      <alignment horizontal="center" vertical="center" wrapText="1"/>
    </xf>
    <xf numFmtId="0" fontId="9" fillId="0" borderId="1" xfId="49"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1" fillId="0" borderId="1" xfId="0" applyFont="1" applyFill="1" applyBorder="1">
      <alignment vertical="center"/>
    </xf>
    <xf numFmtId="0" fontId="3" fillId="0" borderId="1" xfId="0" applyFont="1" applyFill="1" applyBorder="1" applyAlignment="1">
      <alignment horizontal="center" vertical="center"/>
    </xf>
    <xf numFmtId="0" fontId="3" fillId="0" borderId="1" xfId="0" applyFont="1" applyFill="1" applyBorder="1">
      <alignment vertical="center"/>
    </xf>
    <xf numFmtId="0" fontId="12" fillId="0" borderId="0" xfId="0" applyFont="1" applyFill="1" applyAlignment="1">
      <alignment horizontal="center" vertical="center" wrapText="1"/>
    </xf>
    <xf numFmtId="0" fontId="11" fillId="0" borderId="1" xfId="0" applyFont="1" applyFill="1" applyBorder="1">
      <alignment vertical="center"/>
    </xf>
    <xf numFmtId="57" fontId="4" fillId="0" borderId="1" xfId="0"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0" fontId="0" fillId="0" borderId="1" xfId="0" applyFont="1" applyFill="1" applyBorder="1">
      <alignment vertical="center"/>
    </xf>
    <xf numFmtId="0" fontId="7" fillId="0" borderId="1" xfId="0" applyFont="1" applyFill="1" applyBorder="1" applyAlignment="1">
      <alignment horizontal="center" vertical="center"/>
    </xf>
    <xf numFmtId="0" fontId="0" fillId="0" borderId="1" xfId="0" applyFont="1" applyFill="1" applyBorder="1" applyAlignment="1">
      <alignment vertical="center" wrapText="1"/>
    </xf>
    <xf numFmtId="57" fontId="4" fillId="0" borderId="2" xfId="0" applyNumberFormat="1" applyFont="1" applyFill="1" applyBorder="1" applyAlignment="1">
      <alignment horizontal="center" vertical="center" wrapText="1"/>
    </xf>
    <xf numFmtId="0" fontId="13" fillId="0" borderId="1" xfId="0" applyFont="1" applyFill="1" applyBorder="1">
      <alignment vertical="center"/>
    </xf>
    <xf numFmtId="0" fontId="11" fillId="0" borderId="1" xfId="0" applyNumberFormat="1" applyFont="1" applyFill="1" applyBorder="1" applyAlignment="1">
      <alignment horizontal="justify"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1" fillId="0" borderId="1" xfId="0" applyNumberFormat="1" applyFont="1" applyFill="1" applyBorder="1" applyAlignment="1">
      <alignment horizontal="center" vertical="center"/>
    </xf>
    <xf numFmtId="0" fontId="4" fillId="0" borderId="1" xfId="49"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 xfId="0" applyFont="1" applyFill="1" applyBorder="1">
      <alignment vertical="center"/>
    </xf>
    <xf numFmtId="0" fontId="2" fillId="0"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32</xdr:row>
      <xdr:rowOff>0</xdr:rowOff>
    </xdr:from>
    <xdr:to>
      <xdr:col>3</xdr:col>
      <xdr:colOff>94168</xdr:colOff>
      <xdr:row>32</xdr:row>
      <xdr:rowOff>139154</xdr:rowOff>
    </xdr:to>
    <xdr:sp>
      <xdr:nvSpPr>
        <xdr:cNvPr id="2" name=" "/>
        <xdr:cNvSpPr txBox="1"/>
      </xdr:nvSpPr>
      <xdr:spPr>
        <a:xfrm>
          <a:off x="2430145" y="33134300"/>
          <a:ext cx="93980"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1276505</xdr:colOff>
      <xdr:row>32</xdr:row>
      <xdr:rowOff>151804</xdr:rowOff>
    </xdr:to>
    <xdr:sp>
      <xdr:nvSpPr>
        <xdr:cNvPr id="3" name=" "/>
        <xdr:cNvSpPr txBox="1"/>
      </xdr:nvSpPr>
      <xdr:spPr>
        <a:xfrm>
          <a:off x="2872740" y="33134300"/>
          <a:ext cx="83375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1276505</xdr:colOff>
      <xdr:row>32</xdr:row>
      <xdr:rowOff>139154</xdr:rowOff>
    </xdr:to>
    <xdr:sp>
      <xdr:nvSpPr>
        <xdr:cNvPr id="4" name=" "/>
        <xdr:cNvSpPr txBox="1"/>
      </xdr:nvSpPr>
      <xdr:spPr>
        <a:xfrm>
          <a:off x="2872740" y="331343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32</xdr:row>
      <xdr:rowOff>0</xdr:rowOff>
    </xdr:from>
    <xdr:to>
      <xdr:col>3</xdr:col>
      <xdr:colOff>94168</xdr:colOff>
      <xdr:row>32</xdr:row>
      <xdr:rowOff>151804</xdr:rowOff>
    </xdr:to>
    <xdr:sp>
      <xdr:nvSpPr>
        <xdr:cNvPr id="5" name=" "/>
        <xdr:cNvSpPr txBox="1"/>
      </xdr:nvSpPr>
      <xdr:spPr>
        <a:xfrm>
          <a:off x="2430145" y="33134300"/>
          <a:ext cx="93980"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1276505</xdr:colOff>
      <xdr:row>32</xdr:row>
      <xdr:rowOff>151804</xdr:rowOff>
    </xdr:to>
    <xdr:sp>
      <xdr:nvSpPr>
        <xdr:cNvPr id="6" name=" "/>
        <xdr:cNvSpPr txBox="1"/>
      </xdr:nvSpPr>
      <xdr:spPr>
        <a:xfrm>
          <a:off x="2872740" y="33134300"/>
          <a:ext cx="83375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1276505</xdr:colOff>
      <xdr:row>32</xdr:row>
      <xdr:rowOff>139154</xdr:rowOff>
    </xdr:to>
    <xdr:sp>
      <xdr:nvSpPr>
        <xdr:cNvPr id="7" name=" "/>
        <xdr:cNvSpPr txBox="1"/>
      </xdr:nvSpPr>
      <xdr:spPr>
        <a:xfrm>
          <a:off x="2872740" y="331343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8"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9"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10"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11"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12"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13"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14"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15"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16"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17"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18"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19"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20"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21"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22"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23"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24"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25"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26"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27"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28"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29"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30"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31"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32"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33"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34"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35"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36"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37"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38"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39"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40"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41"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42"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43"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44"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45"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46"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47"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48"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49"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50"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51"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52"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53"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54"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55"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56"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57"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58"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59"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60"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61"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62"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63"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64"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65"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66"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67"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68"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69"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70"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71"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72"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73"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74"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75"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151804</xdr:rowOff>
    </xdr:to>
    <xdr:sp>
      <xdr:nvSpPr>
        <xdr:cNvPr id="76" name=" "/>
        <xdr:cNvSpPr txBox="1"/>
      </xdr:nvSpPr>
      <xdr:spPr>
        <a:xfrm>
          <a:off x="2872740" y="33134300"/>
          <a:ext cx="96964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32</xdr:row>
      <xdr:rowOff>0</xdr:rowOff>
    </xdr:from>
    <xdr:to>
      <xdr:col>3</xdr:col>
      <xdr:colOff>1412526</xdr:colOff>
      <xdr:row>32</xdr:row>
      <xdr:rowOff>139154</xdr:rowOff>
    </xdr:to>
    <xdr:sp>
      <xdr:nvSpPr>
        <xdr:cNvPr id="77" name=" "/>
        <xdr:cNvSpPr txBox="1"/>
      </xdr:nvSpPr>
      <xdr:spPr>
        <a:xfrm>
          <a:off x="2872740" y="33134300"/>
          <a:ext cx="96964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7</xdr:col>
      <xdr:colOff>684026</xdr:colOff>
      <xdr:row>92</xdr:row>
      <xdr:rowOff>0</xdr:rowOff>
    </xdr:from>
    <xdr:to>
      <xdr:col>7</xdr:col>
      <xdr:colOff>779790</xdr:colOff>
      <xdr:row>93</xdr:row>
      <xdr:rowOff>784820</xdr:rowOff>
    </xdr:to>
    <xdr:sp>
      <xdr:nvSpPr>
        <xdr:cNvPr id="84" name=" "/>
        <xdr:cNvSpPr txBox="1"/>
      </xdr:nvSpPr>
      <xdr:spPr>
        <a:xfrm>
          <a:off x="9244330" y="103136700"/>
          <a:ext cx="95885" cy="22193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7</xdr:col>
      <xdr:colOff>684026</xdr:colOff>
      <xdr:row>92</xdr:row>
      <xdr:rowOff>0</xdr:rowOff>
    </xdr:from>
    <xdr:to>
      <xdr:col>7</xdr:col>
      <xdr:colOff>779790</xdr:colOff>
      <xdr:row>93</xdr:row>
      <xdr:rowOff>784820</xdr:rowOff>
    </xdr:to>
    <xdr:sp>
      <xdr:nvSpPr>
        <xdr:cNvPr id="85" name=" "/>
        <xdr:cNvSpPr txBox="1"/>
      </xdr:nvSpPr>
      <xdr:spPr>
        <a:xfrm>
          <a:off x="9244330" y="103136700"/>
          <a:ext cx="95885" cy="22193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9</xdr:col>
      <xdr:colOff>679999</xdr:colOff>
      <xdr:row>92</xdr:row>
      <xdr:rowOff>0</xdr:rowOff>
    </xdr:from>
    <xdr:to>
      <xdr:col>9</xdr:col>
      <xdr:colOff>773332</xdr:colOff>
      <xdr:row>93</xdr:row>
      <xdr:rowOff>784820</xdr:rowOff>
    </xdr:to>
    <xdr:sp>
      <xdr:nvSpPr>
        <xdr:cNvPr id="86" name=" "/>
        <xdr:cNvSpPr txBox="1"/>
      </xdr:nvSpPr>
      <xdr:spPr>
        <a:xfrm>
          <a:off x="11839575" y="103136700"/>
          <a:ext cx="93345" cy="22193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9</xdr:col>
      <xdr:colOff>679999</xdr:colOff>
      <xdr:row>92</xdr:row>
      <xdr:rowOff>0</xdr:rowOff>
    </xdr:from>
    <xdr:to>
      <xdr:col>9</xdr:col>
      <xdr:colOff>773332</xdr:colOff>
      <xdr:row>93</xdr:row>
      <xdr:rowOff>784820</xdr:rowOff>
    </xdr:to>
    <xdr:sp>
      <xdr:nvSpPr>
        <xdr:cNvPr id="87" name=" "/>
        <xdr:cNvSpPr txBox="1"/>
      </xdr:nvSpPr>
      <xdr:spPr>
        <a:xfrm>
          <a:off x="11839575" y="103136700"/>
          <a:ext cx="93345" cy="22193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7</xdr:col>
      <xdr:colOff>684026</xdr:colOff>
      <xdr:row>90</xdr:row>
      <xdr:rowOff>0</xdr:rowOff>
    </xdr:from>
    <xdr:to>
      <xdr:col>7</xdr:col>
      <xdr:colOff>779790</xdr:colOff>
      <xdr:row>90</xdr:row>
      <xdr:rowOff>516731</xdr:rowOff>
    </xdr:to>
    <xdr:sp>
      <xdr:nvSpPr>
        <xdr:cNvPr id="88" name=" "/>
        <xdr:cNvSpPr txBox="1"/>
      </xdr:nvSpPr>
      <xdr:spPr>
        <a:xfrm>
          <a:off x="9244330" y="100495100"/>
          <a:ext cx="95885" cy="5162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7</xdr:col>
      <xdr:colOff>684026</xdr:colOff>
      <xdr:row>90</xdr:row>
      <xdr:rowOff>0</xdr:rowOff>
    </xdr:from>
    <xdr:to>
      <xdr:col>7</xdr:col>
      <xdr:colOff>779790</xdr:colOff>
      <xdr:row>90</xdr:row>
      <xdr:rowOff>516731</xdr:rowOff>
    </xdr:to>
    <xdr:sp>
      <xdr:nvSpPr>
        <xdr:cNvPr id="89" name=" "/>
        <xdr:cNvSpPr txBox="1"/>
      </xdr:nvSpPr>
      <xdr:spPr>
        <a:xfrm>
          <a:off x="9244330" y="100495100"/>
          <a:ext cx="95885" cy="5162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9</xdr:col>
      <xdr:colOff>679999</xdr:colOff>
      <xdr:row>90</xdr:row>
      <xdr:rowOff>0</xdr:rowOff>
    </xdr:from>
    <xdr:to>
      <xdr:col>9</xdr:col>
      <xdr:colOff>773332</xdr:colOff>
      <xdr:row>90</xdr:row>
      <xdr:rowOff>516731</xdr:rowOff>
    </xdr:to>
    <xdr:sp>
      <xdr:nvSpPr>
        <xdr:cNvPr id="90" name=" "/>
        <xdr:cNvSpPr txBox="1"/>
      </xdr:nvSpPr>
      <xdr:spPr>
        <a:xfrm>
          <a:off x="11839575" y="100495100"/>
          <a:ext cx="93345" cy="5162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9</xdr:col>
      <xdr:colOff>679999</xdr:colOff>
      <xdr:row>90</xdr:row>
      <xdr:rowOff>0</xdr:rowOff>
    </xdr:from>
    <xdr:to>
      <xdr:col>9</xdr:col>
      <xdr:colOff>773332</xdr:colOff>
      <xdr:row>90</xdr:row>
      <xdr:rowOff>516731</xdr:rowOff>
    </xdr:to>
    <xdr:sp>
      <xdr:nvSpPr>
        <xdr:cNvPr id="91" name=" "/>
        <xdr:cNvSpPr txBox="1"/>
      </xdr:nvSpPr>
      <xdr:spPr>
        <a:xfrm>
          <a:off x="11839575" y="100495100"/>
          <a:ext cx="93345" cy="5162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99</xdr:row>
      <xdr:rowOff>0</xdr:rowOff>
    </xdr:from>
    <xdr:to>
      <xdr:col>3</xdr:col>
      <xdr:colOff>94168</xdr:colOff>
      <xdr:row>99</xdr:row>
      <xdr:rowOff>139303</xdr:rowOff>
    </xdr:to>
    <xdr:sp>
      <xdr:nvSpPr>
        <xdr:cNvPr id="92" name=" "/>
        <xdr:cNvSpPr txBox="1"/>
      </xdr:nvSpPr>
      <xdr:spPr>
        <a:xfrm>
          <a:off x="2430145" y="111633000"/>
          <a:ext cx="93980"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99</xdr:row>
      <xdr:rowOff>0</xdr:rowOff>
    </xdr:from>
    <xdr:to>
      <xdr:col>3</xdr:col>
      <xdr:colOff>1276505</xdr:colOff>
      <xdr:row>99</xdr:row>
      <xdr:rowOff>150911</xdr:rowOff>
    </xdr:to>
    <xdr:sp>
      <xdr:nvSpPr>
        <xdr:cNvPr id="93" name=" "/>
        <xdr:cNvSpPr txBox="1"/>
      </xdr:nvSpPr>
      <xdr:spPr>
        <a:xfrm>
          <a:off x="2872740" y="111633000"/>
          <a:ext cx="833755" cy="15049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99</xdr:row>
      <xdr:rowOff>0</xdr:rowOff>
    </xdr:from>
    <xdr:to>
      <xdr:col>3</xdr:col>
      <xdr:colOff>1276505</xdr:colOff>
      <xdr:row>99</xdr:row>
      <xdr:rowOff>139303</xdr:rowOff>
    </xdr:to>
    <xdr:sp>
      <xdr:nvSpPr>
        <xdr:cNvPr id="94" name=" "/>
        <xdr:cNvSpPr txBox="1"/>
      </xdr:nvSpPr>
      <xdr:spPr>
        <a:xfrm>
          <a:off x="2872740" y="1116330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99</xdr:row>
      <xdr:rowOff>0</xdr:rowOff>
    </xdr:from>
    <xdr:to>
      <xdr:col>3</xdr:col>
      <xdr:colOff>94168</xdr:colOff>
      <xdr:row>99</xdr:row>
      <xdr:rowOff>150911</xdr:rowOff>
    </xdr:to>
    <xdr:sp>
      <xdr:nvSpPr>
        <xdr:cNvPr id="95" name=" "/>
        <xdr:cNvSpPr txBox="1"/>
      </xdr:nvSpPr>
      <xdr:spPr>
        <a:xfrm>
          <a:off x="2430145" y="111633000"/>
          <a:ext cx="93980" cy="15049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99</xdr:row>
      <xdr:rowOff>0</xdr:rowOff>
    </xdr:from>
    <xdr:to>
      <xdr:col>3</xdr:col>
      <xdr:colOff>1276505</xdr:colOff>
      <xdr:row>99</xdr:row>
      <xdr:rowOff>150911</xdr:rowOff>
    </xdr:to>
    <xdr:sp>
      <xdr:nvSpPr>
        <xdr:cNvPr id="96" name=" "/>
        <xdr:cNvSpPr txBox="1"/>
      </xdr:nvSpPr>
      <xdr:spPr>
        <a:xfrm>
          <a:off x="2872740" y="111633000"/>
          <a:ext cx="833755" cy="15049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99</xdr:row>
      <xdr:rowOff>0</xdr:rowOff>
    </xdr:from>
    <xdr:to>
      <xdr:col>3</xdr:col>
      <xdr:colOff>1276505</xdr:colOff>
      <xdr:row>99</xdr:row>
      <xdr:rowOff>139303</xdr:rowOff>
    </xdr:to>
    <xdr:sp>
      <xdr:nvSpPr>
        <xdr:cNvPr id="97" name=" "/>
        <xdr:cNvSpPr txBox="1"/>
      </xdr:nvSpPr>
      <xdr:spPr>
        <a:xfrm>
          <a:off x="2872740" y="1116330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101</xdr:row>
      <xdr:rowOff>0</xdr:rowOff>
    </xdr:from>
    <xdr:to>
      <xdr:col>3</xdr:col>
      <xdr:colOff>94168</xdr:colOff>
      <xdr:row>101</xdr:row>
      <xdr:rowOff>139154</xdr:rowOff>
    </xdr:to>
    <xdr:sp>
      <xdr:nvSpPr>
        <xdr:cNvPr id="98" name=" "/>
        <xdr:cNvSpPr txBox="1"/>
      </xdr:nvSpPr>
      <xdr:spPr>
        <a:xfrm>
          <a:off x="2430145" y="113576100"/>
          <a:ext cx="93980"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101</xdr:row>
      <xdr:rowOff>0</xdr:rowOff>
    </xdr:from>
    <xdr:to>
      <xdr:col>3</xdr:col>
      <xdr:colOff>1276505</xdr:colOff>
      <xdr:row>101</xdr:row>
      <xdr:rowOff>151804</xdr:rowOff>
    </xdr:to>
    <xdr:sp>
      <xdr:nvSpPr>
        <xdr:cNvPr id="99" name=" "/>
        <xdr:cNvSpPr txBox="1"/>
      </xdr:nvSpPr>
      <xdr:spPr>
        <a:xfrm>
          <a:off x="2872740" y="113576100"/>
          <a:ext cx="83375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101</xdr:row>
      <xdr:rowOff>0</xdr:rowOff>
    </xdr:from>
    <xdr:to>
      <xdr:col>3</xdr:col>
      <xdr:colOff>1276505</xdr:colOff>
      <xdr:row>101</xdr:row>
      <xdr:rowOff>139154</xdr:rowOff>
    </xdr:to>
    <xdr:sp>
      <xdr:nvSpPr>
        <xdr:cNvPr id="100" name=" "/>
        <xdr:cNvSpPr txBox="1"/>
      </xdr:nvSpPr>
      <xdr:spPr>
        <a:xfrm>
          <a:off x="2872740" y="1135761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101</xdr:row>
      <xdr:rowOff>0</xdr:rowOff>
    </xdr:from>
    <xdr:to>
      <xdr:col>3</xdr:col>
      <xdr:colOff>94168</xdr:colOff>
      <xdr:row>101</xdr:row>
      <xdr:rowOff>151804</xdr:rowOff>
    </xdr:to>
    <xdr:sp>
      <xdr:nvSpPr>
        <xdr:cNvPr id="101" name=" "/>
        <xdr:cNvSpPr txBox="1"/>
      </xdr:nvSpPr>
      <xdr:spPr>
        <a:xfrm>
          <a:off x="2430145" y="113576100"/>
          <a:ext cx="93980"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101</xdr:row>
      <xdr:rowOff>0</xdr:rowOff>
    </xdr:from>
    <xdr:to>
      <xdr:col>3</xdr:col>
      <xdr:colOff>1276505</xdr:colOff>
      <xdr:row>101</xdr:row>
      <xdr:rowOff>151804</xdr:rowOff>
    </xdr:to>
    <xdr:sp>
      <xdr:nvSpPr>
        <xdr:cNvPr id="102" name=" "/>
        <xdr:cNvSpPr txBox="1"/>
      </xdr:nvSpPr>
      <xdr:spPr>
        <a:xfrm>
          <a:off x="2872740" y="113576100"/>
          <a:ext cx="83375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101</xdr:row>
      <xdr:rowOff>0</xdr:rowOff>
    </xdr:from>
    <xdr:to>
      <xdr:col>3</xdr:col>
      <xdr:colOff>1276505</xdr:colOff>
      <xdr:row>101</xdr:row>
      <xdr:rowOff>139154</xdr:rowOff>
    </xdr:to>
    <xdr:sp>
      <xdr:nvSpPr>
        <xdr:cNvPr id="103" name=" "/>
        <xdr:cNvSpPr txBox="1"/>
      </xdr:nvSpPr>
      <xdr:spPr>
        <a:xfrm>
          <a:off x="2872740" y="1135761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101</xdr:row>
      <xdr:rowOff>0</xdr:rowOff>
    </xdr:from>
    <xdr:to>
      <xdr:col>3</xdr:col>
      <xdr:colOff>94168</xdr:colOff>
      <xdr:row>101</xdr:row>
      <xdr:rowOff>139154</xdr:rowOff>
    </xdr:to>
    <xdr:sp>
      <xdr:nvSpPr>
        <xdr:cNvPr id="104" name=" "/>
        <xdr:cNvSpPr txBox="1"/>
      </xdr:nvSpPr>
      <xdr:spPr>
        <a:xfrm>
          <a:off x="2430145" y="113576100"/>
          <a:ext cx="93980"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101</xdr:row>
      <xdr:rowOff>0</xdr:rowOff>
    </xdr:from>
    <xdr:to>
      <xdr:col>3</xdr:col>
      <xdr:colOff>1276505</xdr:colOff>
      <xdr:row>101</xdr:row>
      <xdr:rowOff>151804</xdr:rowOff>
    </xdr:to>
    <xdr:sp>
      <xdr:nvSpPr>
        <xdr:cNvPr id="105" name=" "/>
        <xdr:cNvSpPr txBox="1"/>
      </xdr:nvSpPr>
      <xdr:spPr>
        <a:xfrm>
          <a:off x="2872740" y="113576100"/>
          <a:ext cx="83375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101</xdr:row>
      <xdr:rowOff>0</xdr:rowOff>
    </xdr:from>
    <xdr:to>
      <xdr:col>3</xdr:col>
      <xdr:colOff>1276505</xdr:colOff>
      <xdr:row>101</xdr:row>
      <xdr:rowOff>139154</xdr:rowOff>
    </xdr:to>
    <xdr:sp>
      <xdr:nvSpPr>
        <xdr:cNvPr id="106" name=" "/>
        <xdr:cNvSpPr txBox="1"/>
      </xdr:nvSpPr>
      <xdr:spPr>
        <a:xfrm>
          <a:off x="2872740" y="1135761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101</xdr:row>
      <xdr:rowOff>0</xdr:rowOff>
    </xdr:from>
    <xdr:to>
      <xdr:col>3</xdr:col>
      <xdr:colOff>94168</xdr:colOff>
      <xdr:row>101</xdr:row>
      <xdr:rowOff>151804</xdr:rowOff>
    </xdr:to>
    <xdr:sp>
      <xdr:nvSpPr>
        <xdr:cNvPr id="107" name=" "/>
        <xdr:cNvSpPr txBox="1"/>
      </xdr:nvSpPr>
      <xdr:spPr>
        <a:xfrm>
          <a:off x="2430145" y="113576100"/>
          <a:ext cx="93980"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101</xdr:row>
      <xdr:rowOff>0</xdr:rowOff>
    </xdr:from>
    <xdr:to>
      <xdr:col>3</xdr:col>
      <xdr:colOff>1276505</xdr:colOff>
      <xdr:row>101</xdr:row>
      <xdr:rowOff>151804</xdr:rowOff>
    </xdr:to>
    <xdr:sp>
      <xdr:nvSpPr>
        <xdr:cNvPr id="108" name=" "/>
        <xdr:cNvSpPr txBox="1"/>
      </xdr:nvSpPr>
      <xdr:spPr>
        <a:xfrm>
          <a:off x="2872740" y="113576100"/>
          <a:ext cx="83375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101</xdr:row>
      <xdr:rowOff>0</xdr:rowOff>
    </xdr:from>
    <xdr:to>
      <xdr:col>3</xdr:col>
      <xdr:colOff>1276505</xdr:colOff>
      <xdr:row>101</xdr:row>
      <xdr:rowOff>139154</xdr:rowOff>
    </xdr:to>
    <xdr:sp>
      <xdr:nvSpPr>
        <xdr:cNvPr id="109" name=" "/>
        <xdr:cNvSpPr txBox="1"/>
      </xdr:nvSpPr>
      <xdr:spPr>
        <a:xfrm>
          <a:off x="2872740" y="1135761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101</xdr:row>
      <xdr:rowOff>0</xdr:rowOff>
    </xdr:from>
    <xdr:to>
      <xdr:col>3</xdr:col>
      <xdr:colOff>94168</xdr:colOff>
      <xdr:row>101</xdr:row>
      <xdr:rowOff>139154</xdr:rowOff>
    </xdr:to>
    <xdr:sp>
      <xdr:nvSpPr>
        <xdr:cNvPr id="110" name=" "/>
        <xdr:cNvSpPr txBox="1"/>
      </xdr:nvSpPr>
      <xdr:spPr>
        <a:xfrm>
          <a:off x="2430145" y="113576100"/>
          <a:ext cx="93980"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101</xdr:row>
      <xdr:rowOff>0</xdr:rowOff>
    </xdr:from>
    <xdr:to>
      <xdr:col>3</xdr:col>
      <xdr:colOff>1276505</xdr:colOff>
      <xdr:row>101</xdr:row>
      <xdr:rowOff>151804</xdr:rowOff>
    </xdr:to>
    <xdr:sp>
      <xdr:nvSpPr>
        <xdr:cNvPr id="111" name=" "/>
        <xdr:cNvSpPr txBox="1"/>
      </xdr:nvSpPr>
      <xdr:spPr>
        <a:xfrm>
          <a:off x="2872740" y="113576100"/>
          <a:ext cx="83375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101</xdr:row>
      <xdr:rowOff>0</xdr:rowOff>
    </xdr:from>
    <xdr:to>
      <xdr:col>3</xdr:col>
      <xdr:colOff>1276505</xdr:colOff>
      <xdr:row>101</xdr:row>
      <xdr:rowOff>139154</xdr:rowOff>
    </xdr:to>
    <xdr:sp>
      <xdr:nvSpPr>
        <xdr:cNvPr id="112" name=" "/>
        <xdr:cNvSpPr txBox="1"/>
      </xdr:nvSpPr>
      <xdr:spPr>
        <a:xfrm>
          <a:off x="2872740" y="1135761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0</xdr:colOff>
      <xdr:row>101</xdr:row>
      <xdr:rowOff>0</xdr:rowOff>
    </xdr:from>
    <xdr:to>
      <xdr:col>3</xdr:col>
      <xdr:colOff>94168</xdr:colOff>
      <xdr:row>101</xdr:row>
      <xdr:rowOff>151804</xdr:rowOff>
    </xdr:to>
    <xdr:sp>
      <xdr:nvSpPr>
        <xdr:cNvPr id="113" name=" "/>
        <xdr:cNvSpPr txBox="1"/>
      </xdr:nvSpPr>
      <xdr:spPr>
        <a:xfrm>
          <a:off x="2430145" y="113576100"/>
          <a:ext cx="93980"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101</xdr:row>
      <xdr:rowOff>0</xdr:rowOff>
    </xdr:from>
    <xdr:to>
      <xdr:col>3</xdr:col>
      <xdr:colOff>1276505</xdr:colOff>
      <xdr:row>101</xdr:row>
      <xdr:rowOff>151804</xdr:rowOff>
    </xdr:to>
    <xdr:sp>
      <xdr:nvSpPr>
        <xdr:cNvPr id="114" name=" "/>
        <xdr:cNvSpPr txBox="1"/>
      </xdr:nvSpPr>
      <xdr:spPr>
        <a:xfrm>
          <a:off x="2872740" y="113576100"/>
          <a:ext cx="833755" cy="1517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3</xdr:col>
      <xdr:colOff>442940</xdr:colOff>
      <xdr:row>101</xdr:row>
      <xdr:rowOff>0</xdr:rowOff>
    </xdr:from>
    <xdr:to>
      <xdr:col>3</xdr:col>
      <xdr:colOff>1276505</xdr:colOff>
      <xdr:row>101</xdr:row>
      <xdr:rowOff>139154</xdr:rowOff>
    </xdr:to>
    <xdr:sp>
      <xdr:nvSpPr>
        <xdr:cNvPr id="115" name=" "/>
        <xdr:cNvSpPr txBox="1"/>
      </xdr:nvSpPr>
      <xdr:spPr>
        <a:xfrm>
          <a:off x="2872740" y="113576100"/>
          <a:ext cx="833755" cy="139065"/>
        </a:xfrm>
        <a:prstGeom prst="rect">
          <a:avLst/>
        </a:prstGeom>
        <a:noFill/>
        <a:ln w="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7</xdr:col>
      <xdr:colOff>684026</xdr:colOff>
      <xdr:row>99</xdr:row>
      <xdr:rowOff>0</xdr:rowOff>
    </xdr:from>
    <xdr:to>
      <xdr:col>7</xdr:col>
      <xdr:colOff>779790</xdr:colOff>
      <xdr:row>100</xdr:row>
      <xdr:rowOff>952500</xdr:rowOff>
    </xdr:to>
    <xdr:sp>
      <xdr:nvSpPr>
        <xdr:cNvPr id="116" name=" "/>
        <xdr:cNvSpPr txBox="1"/>
      </xdr:nvSpPr>
      <xdr:spPr>
        <a:xfrm>
          <a:off x="9244330" y="111633000"/>
          <a:ext cx="95885" cy="1943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twoCellAnchor>
    <xdr:from>
      <xdr:col>9</xdr:col>
      <xdr:colOff>679999</xdr:colOff>
      <xdr:row>99</xdr:row>
      <xdr:rowOff>0</xdr:rowOff>
    </xdr:from>
    <xdr:to>
      <xdr:col>9</xdr:col>
      <xdr:colOff>773332</xdr:colOff>
      <xdr:row>100</xdr:row>
      <xdr:rowOff>952500</xdr:rowOff>
    </xdr:to>
    <xdr:sp>
      <xdr:nvSpPr>
        <xdr:cNvPr id="117" name=" "/>
        <xdr:cNvSpPr txBox="1"/>
      </xdr:nvSpPr>
      <xdr:spPr>
        <a:xfrm>
          <a:off x="11839575" y="111633000"/>
          <a:ext cx="93345" cy="1943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G116"/>
  <sheetViews>
    <sheetView tabSelected="1" zoomScale="70" zoomScaleNormal="70" topLeftCell="K2" workbookViewId="0">
      <pane ySplit="4" topLeftCell="A105" activePane="bottomLeft" state="frozen"/>
      <selection/>
      <selection pane="bottomLeft" activeCell="Q118" sqref="Q118"/>
    </sheetView>
  </sheetViews>
  <sheetFormatPr defaultColWidth="9" defaultRowHeight="13.5"/>
  <cols>
    <col min="1" max="1" width="6.33333333333333" style="1" customWidth="1"/>
    <col min="2" max="2" width="16.6666666666667" customWidth="1"/>
    <col min="3" max="3" width="8.89166666666667" style="1"/>
    <col min="4" max="4" width="45" style="1" customWidth="1"/>
    <col min="5" max="5" width="17.6666666666667" style="1" customWidth="1"/>
    <col min="6" max="7" width="8.89166666666667" customWidth="1"/>
    <col min="8" max="8" width="25.225" style="1" customWidth="1"/>
    <col min="9" max="9" width="8.89166666666667" customWidth="1"/>
    <col min="10" max="10" width="86.0166666666667" style="1" customWidth="1"/>
    <col min="11" max="11" width="11.1083333333333" customWidth="1"/>
    <col min="12" max="13" width="12.6416666666667" customWidth="1"/>
    <col min="14" max="14" width="14.6333333333333" style="1" customWidth="1"/>
    <col min="15" max="15" width="13.3333333333333" customWidth="1"/>
    <col min="16" max="16" width="15.8333333333333" customWidth="1"/>
    <col min="17" max="19" width="8.89166666666667" customWidth="1"/>
    <col min="20" max="20" width="12.1083333333333" customWidth="1"/>
    <col min="21" max="22" width="8.89166666666667" customWidth="1"/>
    <col min="23" max="24" width="14.025" style="1" customWidth="1"/>
    <col min="25" max="26" width="14.025" customWidth="1"/>
    <col min="27" max="27" width="17.775" customWidth="1"/>
    <col min="28" max="28" width="54.1333333333333" customWidth="1"/>
    <col min="29" max="29" width="58.4083333333333" customWidth="1"/>
    <col min="30" max="30" width="15.6916666666667" customWidth="1"/>
    <col min="31" max="31" width="16.1666666666667" customWidth="1"/>
    <col min="32" max="32" width="13.6583333333333" style="1" customWidth="1"/>
    <col min="33" max="60" width="8.89166666666667" style="1"/>
    <col min="61" max="61" width="13.8916666666667" style="1"/>
    <col min="62" max="92" width="8.89166666666667" style="1"/>
    <col min="93" max="93" width="13.8916666666667" style="1"/>
    <col min="94" max="124" width="8.89166666666667" style="1"/>
    <col min="125" max="125" width="13.8916666666667" style="1"/>
    <col min="126" max="156" width="8.89166666666667" style="1"/>
    <col min="157" max="157" width="13.8916666666667" style="1"/>
    <col min="158" max="188" width="8.89166666666667" style="1"/>
    <col min="189" max="189" width="13.8916666666667" style="1"/>
    <col min="190" max="220" width="8.89166666666667" style="1"/>
    <col min="221" max="221" width="13.8916666666667" style="1"/>
    <col min="222" max="252" width="8.89166666666667" style="1"/>
    <col min="253" max="253" width="13.8916666666667" style="1"/>
    <col min="254" max="284" width="8.89166666666667" style="1"/>
    <col min="285" max="285" width="13.8916666666667" style="1"/>
    <col min="286" max="316" width="8.89166666666667" style="1"/>
    <col min="317" max="317" width="13.8916666666667" style="1"/>
    <col min="318" max="348" width="8.89166666666667" style="1"/>
    <col min="349" max="349" width="13.8916666666667" style="1"/>
    <col min="350" max="380" width="8.89166666666667" style="1"/>
    <col min="381" max="381" width="13.8916666666667" style="1"/>
    <col min="382" max="412" width="8.89166666666667" style="1"/>
    <col min="413" max="413" width="13.8916666666667" style="1"/>
    <col min="414" max="444" width="8.89166666666667" style="1"/>
    <col min="445" max="445" width="13.8916666666667" style="1"/>
    <col min="446" max="476" width="8.89166666666667" style="1"/>
    <col min="477" max="477" width="13.8916666666667" style="1"/>
    <col min="478" max="508" width="8.89166666666667" style="1"/>
    <col min="509" max="509" width="13.8916666666667" style="1"/>
    <col min="510" max="540" width="8.89166666666667" style="1"/>
    <col min="541" max="541" width="13.8916666666667" style="1"/>
    <col min="542" max="572" width="8.89166666666667" style="1"/>
    <col min="573" max="573" width="13.8916666666667" style="1"/>
    <col min="574" max="604" width="8.89166666666667" style="1"/>
    <col min="605" max="605" width="13.8916666666667" style="1"/>
    <col min="606" max="636" width="8.89166666666667" style="1"/>
    <col min="637" max="637" width="13.8916666666667" style="1"/>
    <col min="638" max="668" width="8.89166666666667" style="1"/>
    <col min="669" max="669" width="13.8916666666667" style="1"/>
    <col min="670" max="700" width="8.89166666666667" style="1"/>
    <col min="701" max="701" width="13.8916666666667" style="1"/>
    <col min="702" max="732" width="8.89166666666667" style="1"/>
    <col min="733" max="733" width="13.8916666666667" style="1"/>
    <col min="734" max="764" width="8.89166666666667" style="1"/>
    <col min="765" max="765" width="13.8916666666667" style="1"/>
    <col min="766" max="796" width="8.89166666666667" style="1"/>
    <col min="797" max="797" width="13.8916666666667" style="1"/>
    <col min="798" max="828" width="8.89166666666667" style="1"/>
    <col min="829" max="829" width="13.8916666666667" style="1"/>
    <col min="830" max="860" width="8.89166666666667" style="1"/>
    <col min="861" max="861" width="13.8916666666667" style="1"/>
    <col min="862" max="892" width="8.89166666666667" style="1"/>
    <col min="893" max="893" width="13.8916666666667" style="1"/>
    <col min="894" max="924" width="8.89166666666667" style="1"/>
    <col min="925" max="925" width="13.8916666666667" style="1"/>
    <col min="926" max="956" width="8.89166666666667" style="1"/>
    <col min="957" max="957" width="13.8916666666667" style="1"/>
    <col min="958" max="988" width="8.89166666666667" style="1"/>
    <col min="989" max="989" width="13.8916666666667" style="1"/>
    <col min="990" max="1020" width="8.89166666666667" style="1"/>
    <col min="1021" max="1021" width="13.8916666666667" style="1"/>
    <col min="1022" max="1052" width="8.89166666666667" style="1"/>
    <col min="1053" max="1053" width="13.8916666666667" style="1"/>
    <col min="1054" max="1084" width="8.89166666666667" style="1"/>
    <col min="1085" max="1085" width="13.8916666666667" style="1"/>
    <col min="1086" max="1116" width="8.89166666666667" style="1"/>
    <col min="1117" max="1117" width="13.8916666666667" style="1"/>
    <col min="1118" max="1148" width="8.89166666666667" style="1"/>
    <col min="1149" max="1149" width="13.8916666666667" style="1"/>
    <col min="1150" max="1180" width="8.89166666666667" style="1"/>
    <col min="1181" max="1181" width="13.8916666666667" style="1"/>
    <col min="1182" max="1212" width="8.89166666666667" style="1"/>
    <col min="1213" max="1213" width="13.8916666666667" style="1"/>
    <col min="1214" max="1244" width="8.89166666666667" style="1"/>
    <col min="1245" max="1245" width="13.8916666666667" style="1"/>
    <col min="1246" max="1276" width="8.89166666666667" style="1"/>
    <col min="1277" max="1277" width="13.8916666666667" style="1"/>
    <col min="1278" max="1308" width="8.89166666666667" style="1"/>
    <col min="1309" max="1309" width="13.8916666666667" style="1"/>
    <col min="1310" max="1340" width="8.89166666666667" style="1"/>
    <col min="1341" max="1341" width="13.8916666666667" style="1"/>
    <col min="1342" max="1372" width="8.89166666666667" style="1"/>
    <col min="1373" max="1373" width="13.8916666666667" style="1"/>
    <col min="1374" max="1404" width="8.89166666666667" style="1"/>
    <col min="1405" max="1405" width="13.8916666666667" style="1"/>
    <col min="1406" max="1436" width="8.89166666666667" style="1"/>
    <col min="1437" max="1437" width="13.8916666666667" style="1"/>
    <col min="1438" max="1468" width="8.89166666666667" style="1"/>
    <col min="1469" max="1469" width="13.8916666666667" style="1"/>
    <col min="1470" max="1500" width="8.89166666666667" style="1"/>
    <col min="1501" max="1501" width="13.8916666666667" style="1"/>
    <col min="1502" max="1532" width="8.89166666666667" style="1"/>
    <col min="1533" max="1533" width="13.8916666666667" style="1"/>
    <col min="1534" max="1564" width="8.89166666666667" style="1"/>
    <col min="1565" max="1565" width="13.8916666666667" style="1"/>
    <col min="1566" max="1596" width="8.89166666666667" style="1"/>
    <col min="1597" max="1597" width="13.8916666666667" style="1"/>
    <col min="1598" max="1628" width="8.89166666666667" style="1"/>
    <col min="1629" max="1629" width="13.8916666666667" style="1"/>
    <col min="1630" max="1660" width="8.89166666666667" style="1"/>
    <col min="1661" max="1661" width="13.8916666666667" style="1"/>
    <col min="1662" max="1692" width="8.89166666666667" style="1"/>
    <col min="1693" max="1693" width="13.8916666666667" style="1"/>
    <col min="1694" max="1724" width="8.89166666666667" style="1"/>
    <col min="1725" max="1725" width="13.8916666666667" style="1"/>
    <col min="1726" max="1756" width="8.89166666666667" style="1"/>
    <col min="1757" max="1757" width="13.8916666666667" style="1"/>
    <col min="1758" max="1788" width="8.89166666666667" style="1"/>
    <col min="1789" max="1789" width="13.8916666666667" style="1"/>
    <col min="1790" max="1820" width="8.89166666666667" style="1"/>
    <col min="1821" max="1821" width="13.8916666666667" style="1"/>
    <col min="1822" max="1852" width="8.89166666666667" style="1"/>
    <col min="1853" max="1853" width="13.8916666666667" style="1"/>
    <col min="1854" max="1884" width="8.89166666666667" style="1"/>
    <col min="1885" max="1885" width="13.8916666666667" style="1"/>
    <col min="1886" max="1916" width="8.89166666666667" style="1"/>
    <col min="1917" max="1917" width="13.8916666666667" style="1"/>
    <col min="1918" max="1948" width="8.89166666666667" style="1"/>
    <col min="1949" max="1949" width="13.8916666666667" style="1"/>
    <col min="1950" max="1980" width="8.89166666666667" style="1"/>
    <col min="1981" max="1981" width="13.8916666666667" style="1"/>
    <col min="1982" max="2012" width="8.89166666666667" style="1"/>
    <col min="2013" max="2013" width="13.8916666666667" style="1"/>
    <col min="2014" max="2044" width="8.89166666666667" style="1"/>
    <col min="2045" max="2045" width="13.8916666666667" style="1"/>
    <col min="2046" max="2076" width="8.89166666666667" style="1"/>
    <col min="2077" max="2077" width="13.8916666666667" style="1"/>
    <col min="2078" max="2108" width="8.89166666666667" style="1"/>
    <col min="2109" max="2109" width="13.8916666666667" style="1"/>
    <col min="2110" max="2140" width="8.89166666666667" style="1"/>
    <col min="2141" max="2141" width="13.8916666666667" style="1"/>
    <col min="2142" max="2172" width="8.89166666666667" style="1"/>
    <col min="2173" max="2173" width="13.8916666666667" style="1"/>
    <col min="2174" max="2204" width="8.89166666666667" style="1"/>
    <col min="2205" max="2205" width="13.8916666666667" style="1"/>
    <col min="2206" max="2236" width="8.89166666666667" style="1"/>
    <col min="2237" max="2237" width="13.8916666666667" style="1"/>
    <col min="2238" max="2268" width="8.89166666666667" style="1"/>
    <col min="2269" max="2269" width="13.8916666666667" style="1"/>
    <col min="2270" max="2300" width="8.89166666666667" style="1"/>
    <col min="2301" max="2301" width="13.8916666666667" style="1"/>
    <col min="2302" max="2332" width="8.89166666666667" style="1"/>
    <col min="2333" max="2333" width="13.8916666666667" style="1"/>
    <col min="2334" max="2364" width="8.89166666666667" style="1"/>
    <col min="2365" max="2365" width="13.8916666666667" style="1"/>
    <col min="2366" max="2396" width="8.89166666666667" style="1"/>
    <col min="2397" max="2397" width="13.8916666666667" style="1"/>
    <col min="2398" max="2428" width="8.89166666666667" style="1"/>
    <col min="2429" max="2429" width="13.8916666666667" style="1"/>
    <col min="2430" max="2460" width="8.89166666666667" style="1"/>
    <col min="2461" max="2461" width="13.8916666666667" style="1"/>
    <col min="2462" max="2492" width="8.89166666666667" style="1"/>
    <col min="2493" max="2493" width="13.8916666666667" style="1"/>
    <col min="2494" max="2524" width="8.89166666666667" style="1"/>
    <col min="2525" max="2525" width="13.8916666666667" style="1"/>
    <col min="2526" max="2556" width="8.89166666666667" style="1"/>
    <col min="2557" max="2557" width="13.8916666666667" style="1"/>
    <col min="2558" max="2588" width="8.89166666666667" style="1"/>
    <col min="2589" max="2589" width="13.8916666666667" style="1"/>
    <col min="2590" max="2620" width="8.89166666666667" style="1"/>
    <col min="2621" max="2621" width="13.8916666666667" style="1"/>
    <col min="2622" max="2652" width="8.89166666666667" style="1"/>
    <col min="2653" max="2653" width="13.8916666666667" style="1"/>
    <col min="2654" max="2684" width="8.89166666666667" style="1"/>
    <col min="2685" max="2685" width="13.8916666666667" style="1"/>
    <col min="2686" max="2716" width="8.89166666666667" style="1"/>
    <col min="2717" max="2717" width="13.8916666666667" style="1"/>
    <col min="2718" max="2748" width="8.89166666666667" style="1"/>
    <col min="2749" max="2749" width="13.8916666666667" style="1"/>
    <col min="2750" max="2780" width="8.89166666666667" style="1"/>
    <col min="2781" max="2781" width="13.8916666666667" style="1"/>
    <col min="2782" max="2812" width="8.89166666666667" style="1"/>
    <col min="2813" max="2813" width="13.8916666666667" style="1"/>
    <col min="2814" max="2844" width="8.89166666666667" style="1"/>
    <col min="2845" max="2845" width="13.8916666666667" style="1"/>
    <col min="2846" max="2876" width="8.89166666666667" style="1"/>
    <col min="2877" max="2877" width="13.8916666666667" style="1"/>
    <col min="2878" max="2908" width="8.89166666666667" style="1"/>
    <col min="2909" max="2909" width="13.8916666666667" style="1"/>
    <col min="2910" max="2940" width="8.89166666666667" style="1"/>
    <col min="2941" max="2941" width="13.8916666666667" style="1"/>
    <col min="2942" max="2972" width="8.89166666666667" style="1"/>
    <col min="2973" max="2973" width="13.8916666666667" style="1"/>
    <col min="2974" max="3004" width="8.89166666666667" style="1"/>
    <col min="3005" max="3005" width="13.8916666666667" style="1"/>
    <col min="3006" max="3036" width="8.89166666666667" style="1"/>
    <col min="3037" max="3037" width="13.8916666666667" style="1"/>
    <col min="3038" max="3068" width="8.89166666666667" style="1"/>
    <col min="3069" max="3069" width="13.8916666666667" style="1"/>
    <col min="3070" max="3100" width="8.89166666666667" style="1"/>
    <col min="3101" max="3101" width="13.8916666666667" style="1"/>
    <col min="3102" max="3132" width="8.89166666666667" style="1"/>
    <col min="3133" max="3133" width="13.8916666666667" style="1"/>
    <col min="3134" max="3164" width="8.89166666666667" style="1"/>
    <col min="3165" max="3165" width="13.8916666666667" style="1"/>
    <col min="3166" max="3196" width="8.89166666666667" style="1"/>
    <col min="3197" max="3197" width="13.8916666666667" style="1"/>
    <col min="3198" max="3228" width="8.89166666666667" style="1"/>
    <col min="3229" max="3229" width="13.8916666666667" style="1"/>
    <col min="3230" max="3260" width="8.89166666666667" style="1"/>
    <col min="3261" max="3261" width="13.8916666666667" style="1"/>
    <col min="3262" max="3292" width="8.89166666666667" style="1"/>
    <col min="3293" max="3293" width="13.8916666666667" style="1"/>
    <col min="3294" max="3324" width="8.89166666666667" style="1"/>
    <col min="3325" max="3325" width="13.8916666666667" style="1"/>
    <col min="3326" max="3356" width="8.89166666666667" style="1"/>
    <col min="3357" max="3357" width="13.8916666666667" style="1"/>
    <col min="3358" max="3388" width="8.89166666666667" style="1"/>
    <col min="3389" max="3389" width="13.8916666666667" style="1"/>
    <col min="3390" max="3420" width="8.89166666666667" style="1"/>
    <col min="3421" max="3421" width="13.8916666666667" style="1"/>
    <col min="3422" max="3452" width="8.89166666666667" style="1"/>
    <col min="3453" max="3453" width="13.8916666666667" style="1"/>
    <col min="3454" max="3484" width="8.89166666666667" style="1"/>
    <col min="3485" max="3485" width="13.8916666666667" style="1"/>
    <col min="3486" max="3516" width="8.89166666666667" style="1"/>
    <col min="3517" max="3517" width="13.8916666666667" style="1"/>
    <col min="3518" max="3548" width="8.89166666666667" style="1"/>
    <col min="3549" max="3549" width="13.8916666666667" style="1"/>
    <col min="3550" max="3580" width="8.89166666666667" style="1"/>
    <col min="3581" max="3581" width="13.8916666666667" style="1"/>
    <col min="3582" max="3612" width="8.89166666666667" style="1"/>
    <col min="3613" max="3613" width="13.8916666666667" style="1"/>
    <col min="3614" max="3644" width="8.89166666666667" style="1"/>
    <col min="3645" max="3645" width="13.8916666666667" style="1"/>
    <col min="3646" max="3676" width="8.89166666666667" style="1"/>
    <col min="3677" max="3677" width="13.8916666666667" style="1"/>
    <col min="3678" max="3708" width="8.89166666666667" style="1"/>
    <col min="3709" max="3709" width="13.8916666666667" style="1"/>
    <col min="3710" max="3740" width="8.89166666666667" style="1"/>
    <col min="3741" max="3741" width="13.8916666666667" style="1"/>
    <col min="3742" max="3772" width="8.89166666666667" style="1"/>
    <col min="3773" max="3773" width="13.8916666666667" style="1"/>
    <col min="3774" max="3804" width="8.89166666666667" style="1"/>
    <col min="3805" max="3805" width="13.8916666666667" style="1"/>
    <col min="3806" max="3836" width="8.89166666666667" style="1"/>
    <col min="3837" max="3837" width="13.8916666666667" style="1"/>
    <col min="3838" max="3868" width="8.89166666666667" style="1"/>
    <col min="3869" max="3869" width="13.8916666666667" style="1"/>
    <col min="3870" max="3900" width="8.89166666666667" style="1"/>
    <col min="3901" max="3901" width="13.8916666666667" style="1"/>
    <col min="3902" max="3932" width="8.89166666666667" style="1"/>
    <col min="3933" max="3933" width="13.8916666666667" style="1"/>
    <col min="3934" max="3964" width="8.89166666666667" style="1"/>
    <col min="3965" max="3965" width="13.8916666666667" style="1"/>
    <col min="3966" max="3996" width="8.89166666666667" style="1"/>
    <col min="3997" max="3997" width="13.8916666666667" style="1"/>
    <col min="3998" max="4028" width="8.89166666666667" style="1"/>
    <col min="4029" max="4029" width="13.8916666666667" style="1"/>
    <col min="4030" max="4060" width="8.89166666666667" style="1"/>
    <col min="4061" max="4061" width="13.8916666666667" style="1"/>
    <col min="4062" max="4092" width="8.89166666666667" style="1"/>
    <col min="4093" max="4093" width="13.8916666666667" style="1"/>
    <col min="4094" max="4124" width="8.89166666666667" style="1"/>
    <col min="4125" max="4125" width="13.8916666666667" style="1"/>
    <col min="4126" max="4156" width="8.89166666666667" style="1"/>
    <col min="4157" max="4157" width="13.8916666666667" style="1"/>
    <col min="4158" max="4188" width="8.89166666666667" style="1"/>
    <col min="4189" max="4189" width="13.8916666666667" style="1"/>
    <col min="4190" max="4220" width="8.89166666666667" style="1"/>
    <col min="4221" max="4221" width="13.8916666666667" style="1"/>
    <col min="4222" max="4252" width="8.89166666666667" style="1"/>
    <col min="4253" max="4253" width="13.8916666666667" style="1"/>
    <col min="4254" max="4284" width="8.89166666666667" style="1"/>
    <col min="4285" max="4285" width="13.8916666666667" style="1"/>
    <col min="4286" max="4316" width="8.89166666666667" style="1"/>
    <col min="4317" max="4317" width="13.8916666666667" style="1"/>
    <col min="4318" max="4348" width="8.89166666666667" style="1"/>
    <col min="4349" max="4349" width="13.8916666666667" style="1"/>
    <col min="4350" max="4380" width="8.89166666666667" style="1"/>
    <col min="4381" max="4381" width="13.8916666666667" style="1"/>
    <col min="4382" max="4412" width="8.89166666666667" style="1"/>
    <col min="4413" max="4413" width="13.8916666666667" style="1"/>
    <col min="4414" max="4444" width="8.89166666666667" style="1"/>
    <col min="4445" max="4445" width="13.8916666666667" style="1"/>
    <col min="4446" max="4476" width="8.89166666666667" style="1"/>
    <col min="4477" max="4477" width="13.8916666666667" style="1"/>
    <col min="4478" max="4508" width="8.89166666666667" style="1"/>
    <col min="4509" max="4509" width="13.8916666666667" style="1"/>
    <col min="4510" max="4540" width="8.89166666666667" style="1"/>
    <col min="4541" max="4541" width="13.8916666666667" style="1"/>
    <col min="4542" max="4572" width="8.89166666666667" style="1"/>
    <col min="4573" max="4573" width="13.8916666666667" style="1"/>
    <col min="4574" max="4604" width="8.89166666666667" style="1"/>
    <col min="4605" max="4605" width="13.8916666666667" style="1"/>
    <col min="4606" max="4636" width="8.89166666666667" style="1"/>
    <col min="4637" max="4637" width="13.8916666666667" style="1"/>
    <col min="4638" max="4668" width="8.89166666666667" style="1"/>
    <col min="4669" max="4669" width="13.8916666666667" style="1"/>
    <col min="4670" max="4700" width="8.89166666666667" style="1"/>
    <col min="4701" max="4701" width="13.8916666666667" style="1"/>
    <col min="4702" max="4732" width="8.89166666666667" style="1"/>
    <col min="4733" max="4733" width="13.8916666666667" style="1"/>
    <col min="4734" max="4764" width="8.89166666666667" style="1"/>
    <col min="4765" max="4765" width="13.8916666666667" style="1"/>
    <col min="4766" max="4796" width="8.89166666666667" style="1"/>
    <col min="4797" max="4797" width="13.8916666666667" style="1"/>
    <col min="4798" max="4828" width="8.89166666666667" style="1"/>
    <col min="4829" max="4829" width="13.8916666666667" style="1"/>
    <col min="4830" max="4860" width="8.89166666666667" style="1"/>
    <col min="4861" max="4861" width="13.8916666666667" style="1"/>
    <col min="4862" max="4892" width="8.89166666666667" style="1"/>
    <col min="4893" max="4893" width="13.8916666666667" style="1"/>
    <col min="4894" max="4924" width="8.89166666666667" style="1"/>
    <col min="4925" max="4925" width="13.8916666666667" style="1"/>
    <col min="4926" max="4956" width="8.89166666666667" style="1"/>
    <col min="4957" max="4957" width="13.8916666666667" style="1"/>
    <col min="4958" max="4988" width="8.89166666666667" style="1"/>
    <col min="4989" max="4989" width="13.8916666666667" style="1"/>
    <col min="4990" max="5020" width="8.89166666666667" style="1"/>
    <col min="5021" max="5021" width="13.8916666666667" style="1"/>
    <col min="5022" max="5052" width="8.89166666666667" style="1"/>
    <col min="5053" max="5053" width="13.8916666666667" style="1"/>
    <col min="5054" max="5084" width="8.89166666666667" style="1"/>
    <col min="5085" max="5085" width="13.8916666666667" style="1"/>
    <col min="5086" max="5116" width="8.89166666666667" style="1"/>
    <col min="5117" max="5117" width="13.8916666666667" style="1"/>
    <col min="5118" max="5148" width="8.89166666666667" style="1"/>
    <col min="5149" max="5149" width="13.8916666666667" style="1"/>
    <col min="5150" max="5180" width="8.89166666666667" style="1"/>
    <col min="5181" max="5181" width="13.8916666666667" style="1"/>
    <col min="5182" max="5212" width="8.89166666666667" style="1"/>
    <col min="5213" max="5213" width="13.8916666666667" style="1"/>
    <col min="5214" max="5244" width="8.89166666666667" style="1"/>
    <col min="5245" max="5245" width="13.8916666666667" style="1"/>
    <col min="5246" max="5276" width="8.89166666666667" style="1"/>
    <col min="5277" max="5277" width="13.8916666666667" style="1"/>
    <col min="5278" max="5308" width="8.89166666666667" style="1"/>
    <col min="5309" max="5309" width="13.8916666666667" style="1"/>
    <col min="5310" max="5340" width="8.89166666666667" style="1"/>
    <col min="5341" max="5341" width="13.8916666666667" style="1"/>
    <col min="5342" max="5372" width="8.89166666666667" style="1"/>
    <col min="5373" max="5373" width="13.8916666666667" style="1"/>
    <col min="5374" max="5404" width="8.89166666666667" style="1"/>
    <col min="5405" max="5405" width="13.8916666666667" style="1"/>
    <col min="5406" max="5436" width="8.89166666666667" style="1"/>
    <col min="5437" max="5437" width="13.8916666666667" style="1"/>
    <col min="5438" max="5468" width="8.89166666666667" style="1"/>
    <col min="5469" max="5469" width="13.8916666666667" style="1"/>
    <col min="5470" max="5500" width="8.89166666666667" style="1"/>
    <col min="5501" max="5501" width="13.8916666666667" style="1"/>
    <col min="5502" max="5532" width="8.89166666666667" style="1"/>
    <col min="5533" max="5533" width="13.8916666666667" style="1"/>
    <col min="5534" max="5564" width="8.89166666666667" style="1"/>
    <col min="5565" max="5565" width="13.8916666666667" style="1"/>
    <col min="5566" max="5596" width="8.89166666666667" style="1"/>
    <col min="5597" max="5597" width="13.8916666666667" style="1"/>
    <col min="5598" max="5628" width="8.89166666666667" style="1"/>
    <col min="5629" max="5629" width="13.8916666666667" style="1"/>
    <col min="5630" max="5660" width="8.89166666666667" style="1"/>
    <col min="5661" max="5661" width="13.8916666666667" style="1"/>
    <col min="5662" max="5692" width="8.89166666666667" style="1"/>
    <col min="5693" max="5693" width="13.8916666666667" style="1"/>
    <col min="5694" max="5724" width="8.89166666666667" style="1"/>
    <col min="5725" max="5725" width="13.8916666666667" style="1"/>
    <col min="5726" max="5756" width="8.89166666666667" style="1"/>
    <col min="5757" max="5757" width="13.8916666666667" style="1"/>
    <col min="5758" max="5788" width="8.89166666666667" style="1"/>
    <col min="5789" max="5789" width="13.8916666666667" style="1"/>
    <col min="5790" max="5820" width="8.89166666666667" style="1"/>
    <col min="5821" max="5821" width="13.8916666666667" style="1"/>
    <col min="5822" max="5852" width="8.89166666666667" style="1"/>
    <col min="5853" max="5853" width="13.8916666666667" style="1"/>
    <col min="5854" max="5884" width="8.89166666666667" style="1"/>
    <col min="5885" max="5885" width="13.8916666666667" style="1"/>
    <col min="5886" max="5916" width="8.89166666666667" style="1"/>
    <col min="5917" max="5917" width="13.8916666666667" style="1"/>
    <col min="5918" max="5948" width="8.89166666666667" style="1"/>
    <col min="5949" max="5949" width="13.8916666666667" style="1"/>
    <col min="5950" max="5980" width="8.89166666666667" style="1"/>
    <col min="5981" max="5981" width="13.8916666666667" style="1"/>
    <col min="5982" max="6012" width="8.89166666666667" style="1"/>
    <col min="6013" max="6013" width="13.8916666666667" style="1"/>
    <col min="6014" max="6044" width="8.89166666666667" style="1"/>
    <col min="6045" max="6045" width="13.8916666666667" style="1"/>
    <col min="6046" max="6076" width="8.89166666666667" style="1"/>
    <col min="6077" max="6077" width="13.8916666666667" style="1"/>
    <col min="6078" max="6108" width="8.89166666666667" style="1"/>
    <col min="6109" max="6109" width="13.8916666666667" style="1"/>
    <col min="6110" max="6140" width="8.89166666666667" style="1"/>
    <col min="6141" max="6141" width="13.8916666666667" style="1"/>
    <col min="6142" max="6172" width="8.89166666666667" style="1"/>
    <col min="6173" max="6173" width="13.8916666666667" style="1"/>
    <col min="6174" max="6204" width="8.89166666666667" style="1"/>
    <col min="6205" max="6205" width="13.8916666666667" style="1"/>
    <col min="6206" max="6236" width="8.89166666666667" style="1"/>
    <col min="6237" max="6237" width="13.8916666666667" style="1"/>
    <col min="6238" max="6268" width="8.89166666666667" style="1"/>
    <col min="6269" max="6269" width="13.8916666666667" style="1"/>
    <col min="6270" max="6300" width="8.89166666666667" style="1"/>
    <col min="6301" max="6301" width="13.8916666666667" style="1"/>
    <col min="6302" max="6332" width="8.89166666666667" style="1"/>
    <col min="6333" max="6333" width="13.8916666666667" style="1"/>
    <col min="6334" max="6364" width="8.89166666666667" style="1"/>
    <col min="6365" max="6365" width="13.8916666666667" style="1"/>
    <col min="6366" max="6396" width="8.89166666666667" style="1"/>
    <col min="6397" max="6397" width="13.8916666666667" style="1"/>
    <col min="6398" max="6428" width="8.89166666666667" style="1"/>
    <col min="6429" max="6429" width="13.8916666666667" style="1"/>
    <col min="6430" max="6460" width="8.89166666666667" style="1"/>
    <col min="6461" max="6461" width="13.8916666666667" style="1"/>
    <col min="6462" max="6492" width="8.89166666666667" style="1"/>
    <col min="6493" max="6493" width="13.8916666666667" style="1"/>
    <col min="6494" max="6524" width="8.89166666666667" style="1"/>
    <col min="6525" max="6525" width="13.8916666666667" style="1"/>
    <col min="6526" max="6556" width="8.89166666666667" style="1"/>
    <col min="6557" max="6557" width="13.8916666666667" style="1"/>
    <col min="6558" max="6588" width="8.89166666666667" style="1"/>
    <col min="6589" max="6589" width="13.8916666666667" style="1"/>
    <col min="6590" max="6620" width="8.89166666666667" style="1"/>
    <col min="6621" max="6621" width="13.8916666666667" style="1"/>
    <col min="6622" max="6652" width="8.89166666666667" style="1"/>
    <col min="6653" max="6653" width="13.8916666666667" style="1"/>
    <col min="6654" max="6684" width="8.89166666666667" style="1"/>
    <col min="6685" max="6685" width="13.8916666666667" style="1"/>
    <col min="6686" max="6716" width="8.89166666666667" style="1"/>
    <col min="6717" max="6717" width="13.8916666666667" style="1"/>
    <col min="6718" max="6748" width="8.89166666666667" style="1"/>
    <col min="6749" max="6749" width="13.8916666666667" style="1"/>
    <col min="6750" max="6780" width="8.89166666666667" style="1"/>
    <col min="6781" max="6781" width="13.8916666666667" style="1"/>
    <col min="6782" max="6812" width="8.89166666666667" style="1"/>
    <col min="6813" max="6813" width="13.8916666666667" style="1"/>
    <col min="6814" max="6844" width="8.89166666666667" style="1"/>
    <col min="6845" max="6845" width="13.8916666666667" style="1"/>
    <col min="6846" max="6876" width="8.89166666666667" style="1"/>
    <col min="6877" max="6877" width="13.8916666666667" style="1"/>
    <col min="6878" max="6908" width="8.89166666666667" style="1"/>
    <col min="6909" max="6909" width="13.8916666666667" style="1"/>
    <col min="6910" max="6940" width="8.89166666666667" style="1"/>
    <col min="6941" max="6941" width="13.8916666666667" style="1"/>
    <col min="6942" max="6972" width="8.89166666666667" style="1"/>
    <col min="6973" max="6973" width="13.8916666666667" style="1"/>
    <col min="6974" max="7004" width="8.89166666666667" style="1"/>
    <col min="7005" max="7005" width="13.8916666666667" style="1"/>
    <col min="7006" max="7036" width="8.89166666666667" style="1"/>
    <col min="7037" max="7037" width="13.8916666666667" style="1"/>
    <col min="7038" max="7068" width="8.89166666666667" style="1"/>
    <col min="7069" max="7069" width="13.8916666666667" style="1"/>
    <col min="7070" max="7100" width="8.89166666666667" style="1"/>
    <col min="7101" max="7101" width="13.8916666666667" style="1"/>
    <col min="7102" max="7132" width="8.89166666666667" style="1"/>
    <col min="7133" max="7133" width="13.8916666666667" style="1"/>
    <col min="7134" max="7164" width="8.89166666666667" style="1"/>
    <col min="7165" max="7165" width="13.8916666666667" style="1"/>
    <col min="7166" max="7196" width="8.89166666666667" style="1"/>
    <col min="7197" max="7197" width="13.8916666666667" style="1"/>
    <col min="7198" max="7228" width="8.89166666666667" style="1"/>
    <col min="7229" max="7229" width="13.8916666666667" style="1"/>
    <col min="7230" max="7260" width="8.89166666666667" style="1"/>
    <col min="7261" max="7261" width="13.8916666666667" style="1"/>
    <col min="7262" max="7292" width="8.89166666666667" style="1"/>
    <col min="7293" max="7293" width="13.8916666666667" style="1"/>
    <col min="7294" max="7324" width="8.89166666666667" style="1"/>
    <col min="7325" max="7325" width="13.8916666666667" style="1"/>
    <col min="7326" max="7356" width="8.89166666666667" style="1"/>
    <col min="7357" max="7357" width="13.8916666666667" style="1"/>
    <col min="7358" max="7388" width="8.89166666666667" style="1"/>
    <col min="7389" max="7389" width="13.8916666666667" style="1"/>
    <col min="7390" max="7420" width="8.89166666666667" style="1"/>
    <col min="7421" max="7421" width="13.8916666666667" style="1"/>
    <col min="7422" max="7452" width="8.89166666666667" style="1"/>
    <col min="7453" max="7453" width="13.8916666666667" style="1"/>
    <col min="7454" max="7484" width="8.89166666666667" style="1"/>
    <col min="7485" max="7485" width="13.8916666666667" style="1"/>
    <col min="7486" max="7516" width="8.89166666666667" style="1"/>
    <col min="7517" max="7517" width="13.8916666666667" style="1"/>
    <col min="7518" max="7548" width="8.89166666666667" style="1"/>
    <col min="7549" max="7549" width="13.8916666666667" style="1"/>
    <col min="7550" max="7580" width="8.89166666666667" style="1"/>
    <col min="7581" max="7581" width="13.8916666666667" style="1"/>
    <col min="7582" max="7612" width="8.89166666666667" style="1"/>
    <col min="7613" max="7613" width="13.8916666666667" style="1"/>
    <col min="7614" max="7644" width="8.89166666666667" style="1"/>
    <col min="7645" max="7645" width="13.8916666666667" style="1"/>
    <col min="7646" max="7676" width="8.89166666666667" style="1"/>
    <col min="7677" max="7677" width="13.8916666666667" style="1"/>
    <col min="7678" max="7708" width="8.89166666666667" style="1"/>
    <col min="7709" max="7709" width="13.8916666666667" style="1"/>
    <col min="7710" max="7740" width="8.89166666666667" style="1"/>
    <col min="7741" max="7741" width="13.8916666666667" style="1"/>
    <col min="7742" max="7772" width="8.89166666666667" style="1"/>
    <col min="7773" max="7773" width="13.8916666666667" style="1"/>
    <col min="7774" max="7804" width="8.89166666666667" style="1"/>
    <col min="7805" max="7805" width="13.8916666666667" style="1"/>
    <col min="7806" max="7836" width="8.89166666666667" style="1"/>
    <col min="7837" max="7837" width="13.8916666666667" style="1"/>
    <col min="7838" max="7868" width="8.89166666666667" style="1"/>
    <col min="7869" max="7869" width="13.8916666666667" style="1"/>
    <col min="7870" max="7900" width="8.89166666666667" style="1"/>
    <col min="7901" max="7901" width="13.8916666666667" style="1"/>
    <col min="7902" max="7932" width="8.89166666666667" style="1"/>
    <col min="7933" max="7933" width="13.8916666666667" style="1"/>
    <col min="7934" max="7964" width="8.89166666666667" style="1"/>
    <col min="7965" max="7965" width="13.8916666666667" style="1"/>
    <col min="7966" max="7996" width="8.89166666666667" style="1"/>
    <col min="7997" max="7997" width="13.8916666666667" style="1"/>
    <col min="7998" max="8028" width="8.89166666666667" style="1"/>
    <col min="8029" max="8029" width="13.8916666666667" style="1"/>
    <col min="8030" max="8060" width="8.89166666666667" style="1"/>
    <col min="8061" max="8061" width="13.8916666666667" style="1"/>
    <col min="8062" max="8092" width="8.89166666666667" style="1"/>
    <col min="8093" max="8093" width="13.8916666666667" style="1"/>
    <col min="8094" max="8124" width="8.89166666666667" style="1"/>
    <col min="8125" max="8125" width="13.8916666666667" style="1"/>
    <col min="8126" max="8156" width="8.89166666666667" style="1"/>
    <col min="8157" max="8157" width="13.8916666666667" style="1"/>
    <col min="8158" max="8188" width="8.89166666666667" style="1"/>
    <col min="8189" max="8189" width="13.8916666666667" style="1"/>
    <col min="8190" max="8220" width="8.89166666666667" style="1"/>
    <col min="8221" max="8221" width="13.8916666666667" style="1"/>
    <col min="8222" max="8252" width="8.89166666666667" style="1"/>
    <col min="8253" max="8253" width="13.8916666666667" style="1"/>
    <col min="8254" max="8284" width="8.89166666666667" style="1"/>
    <col min="8285" max="8285" width="13.8916666666667" style="1"/>
    <col min="8286" max="8316" width="8.89166666666667" style="1"/>
    <col min="8317" max="8317" width="13.8916666666667" style="1"/>
    <col min="8318" max="8348" width="8.89166666666667" style="1"/>
    <col min="8349" max="8349" width="13.8916666666667" style="1"/>
    <col min="8350" max="8380" width="8.89166666666667" style="1"/>
    <col min="8381" max="8381" width="13.8916666666667" style="1"/>
    <col min="8382" max="8412" width="8.89166666666667" style="1"/>
    <col min="8413" max="8413" width="13.8916666666667" style="1"/>
    <col min="8414" max="8444" width="8.89166666666667" style="1"/>
    <col min="8445" max="8445" width="13.8916666666667" style="1"/>
    <col min="8446" max="8476" width="8.89166666666667" style="1"/>
    <col min="8477" max="8477" width="13.8916666666667" style="1"/>
    <col min="8478" max="8508" width="8.89166666666667" style="1"/>
    <col min="8509" max="8509" width="13.8916666666667" style="1"/>
    <col min="8510" max="8540" width="8.89166666666667" style="1"/>
    <col min="8541" max="8541" width="13.8916666666667" style="1"/>
    <col min="8542" max="8572" width="8.89166666666667" style="1"/>
    <col min="8573" max="8573" width="13.8916666666667" style="1"/>
    <col min="8574" max="8604" width="8.89166666666667" style="1"/>
    <col min="8605" max="8605" width="13.8916666666667" style="1"/>
    <col min="8606" max="8636" width="8.89166666666667" style="1"/>
    <col min="8637" max="8637" width="13.8916666666667" style="1"/>
    <col min="8638" max="8668" width="8.89166666666667" style="1"/>
    <col min="8669" max="8669" width="13.8916666666667" style="1"/>
    <col min="8670" max="8700" width="8.89166666666667" style="1"/>
    <col min="8701" max="8701" width="13.8916666666667" style="1"/>
    <col min="8702" max="8732" width="8.89166666666667" style="1"/>
    <col min="8733" max="8733" width="13.8916666666667" style="1"/>
    <col min="8734" max="8764" width="8.89166666666667" style="1"/>
    <col min="8765" max="8765" width="13.8916666666667" style="1"/>
    <col min="8766" max="8796" width="8.89166666666667" style="1"/>
    <col min="8797" max="8797" width="13.8916666666667" style="1"/>
    <col min="8798" max="8828" width="8.89166666666667" style="1"/>
    <col min="8829" max="8829" width="13.8916666666667" style="1"/>
    <col min="8830" max="8860" width="8.89166666666667" style="1"/>
    <col min="8861" max="8861" width="13.8916666666667" style="1"/>
    <col min="8862" max="8892" width="8.89166666666667" style="1"/>
    <col min="8893" max="8893" width="13.8916666666667" style="1"/>
    <col min="8894" max="8924" width="8.89166666666667" style="1"/>
    <col min="8925" max="8925" width="13.8916666666667" style="1"/>
    <col min="8926" max="8956" width="8.89166666666667" style="1"/>
    <col min="8957" max="8957" width="13.8916666666667" style="1"/>
    <col min="8958" max="8988" width="8.89166666666667" style="1"/>
    <col min="8989" max="8989" width="13.8916666666667" style="1"/>
    <col min="8990" max="9020" width="8.89166666666667" style="1"/>
    <col min="9021" max="9021" width="13.8916666666667" style="1"/>
    <col min="9022" max="9052" width="8.89166666666667" style="1"/>
    <col min="9053" max="9053" width="13.8916666666667" style="1"/>
    <col min="9054" max="9084" width="8.89166666666667" style="1"/>
    <col min="9085" max="9085" width="13.8916666666667" style="1"/>
    <col min="9086" max="9116" width="8.89166666666667" style="1"/>
    <col min="9117" max="9117" width="13.8916666666667" style="1"/>
    <col min="9118" max="9148" width="8.89166666666667" style="1"/>
    <col min="9149" max="9149" width="13.8916666666667" style="1"/>
    <col min="9150" max="9180" width="8.89166666666667" style="1"/>
    <col min="9181" max="9181" width="13.8916666666667" style="1"/>
    <col min="9182" max="9212" width="8.89166666666667" style="1"/>
    <col min="9213" max="9213" width="13.8916666666667" style="1"/>
    <col min="9214" max="9244" width="8.89166666666667" style="1"/>
    <col min="9245" max="9245" width="13.8916666666667" style="1"/>
    <col min="9246" max="9276" width="8.89166666666667" style="1"/>
    <col min="9277" max="9277" width="13.8916666666667" style="1"/>
    <col min="9278" max="9308" width="8.89166666666667" style="1"/>
    <col min="9309" max="9309" width="13.8916666666667" style="1"/>
    <col min="9310" max="9340" width="8.89166666666667" style="1"/>
    <col min="9341" max="9341" width="13.8916666666667" style="1"/>
    <col min="9342" max="9372" width="8.89166666666667" style="1"/>
    <col min="9373" max="9373" width="13.8916666666667" style="1"/>
    <col min="9374" max="9404" width="8.89166666666667" style="1"/>
    <col min="9405" max="9405" width="13.8916666666667" style="1"/>
    <col min="9406" max="9436" width="8.89166666666667" style="1"/>
    <col min="9437" max="9437" width="13.8916666666667" style="1"/>
    <col min="9438" max="9468" width="8.89166666666667" style="1"/>
    <col min="9469" max="9469" width="13.8916666666667" style="1"/>
    <col min="9470" max="9500" width="8.89166666666667" style="1"/>
    <col min="9501" max="9501" width="13.8916666666667" style="1"/>
    <col min="9502" max="9532" width="8.89166666666667" style="1"/>
    <col min="9533" max="9533" width="13.8916666666667" style="1"/>
    <col min="9534" max="9564" width="8.89166666666667" style="1"/>
    <col min="9565" max="9565" width="13.8916666666667" style="1"/>
    <col min="9566" max="9596" width="8.89166666666667" style="1"/>
    <col min="9597" max="9597" width="13.8916666666667" style="1"/>
    <col min="9598" max="9628" width="8.89166666666667" style="1"/>
    <col min="9629" max="9629" width="13.8916666666667" style="1"/>
    <col min="9630" max="9660" width="8.89166666666667" style="1"/>
    <col min="9661" max="9661" width="13.8916666666667" style="1"/>
    <col min="9662" max="9692" width="8.89166666666667" style="1"/>
    <col min="9693" max="9693" width="13.8916666666667" style="1"/>
    <col min="9694" max="9724" width="8.89166666666667" style="1"/>
    <col min="9725" max="9725" width="13.8916666666667" style="1"/>
    <col min="9726" max="9756" width="8.89166666666667" style="1"/>
    <col min="9757" max="9757" width="13.8916666666667" style="1"/>
    <col min="9758" max="9788" width="8.89166666666667" style="1"/>
    <col min="9789" max="9789" width="13.8916666666667" style="1"/>
    <col min="9790" max="9820" width="8.89166666666667" style="1"/>
    <col min="9821" max="9821" width="13.8916666666667" style="1"/>
    <col min="9822" max="9852" width="8.89166666666667" style="1"/>
    <col min="9853" max="9853" width="13.8916666666667" style="1"/>
    <col min="9854" max="9884" width="8.89166666666667" style="1"/>
    <col min="9885" max="9885" width="13.8916666666667" style="1"/>
    <col min="9886" max="9916" width="8.89166666666667" style="1"/>
    <col min="9917" max="9917" width="13.8916666666667" style="1"/>
    <col min="9918" max="9948" width="8.89166666666667" style="1"/>
    <col min="9949" max="9949" width="13.8916666666667" style="1"/>
    <col min="9950" max="9980" width="8.89166666666667" style="1"/>
    <col min="9981" max="9981" width="13.8916666666667" style="1"/>
    <col min="9982" max="10012" width="8.89166666666667" style="1"/>
    <col min="10013" max="10013" width="13.8916666666667" style="1"/>
    <col min="10014" max="10044" width="8.89166666666667" style="1"/>
    <col min="10045" max="10045" width="13.8916666666667" style="1"/>
    <col min="10046" max="10076" width="8.89166666666667" style="1"/>
    <col min="10077" max="10077" width="13.8916666666667" style="1"/>
    <col min="10078" max="10108" width="8.89166666666667" style="1"/>
    <col min="10109" max="10109" width="13.8916666666667" style="1"/>
    <col min="10110" max="10140" width="8.89166666666667" style="1"/>
    <col min="10141" max="10141" width="13.8916666666667" style="1"/>
    <col min="10142" max="10172" width="8.89166666666667" style="1"/>
    <col min="10173" max="10173" width="13.8916666666667" style="1"/>
    <col min="10174" max="10204" width="8.89166666666667" style="1"/>
    <col min="10205" max="10205" width="13.8916666666667" style="1"/>
    <col min="10206" max="10236" width="8.89166666666667" style="1"/>
    <col min="10237" max="10237" width="13.8916666666667" style="1"/>
    <col min="10238" max="10268" width="8.89166666666667" style="1"/>
    <col min="10269" max="10269" width="13.8916666666667" style="1"/>
    <col min="10270" max="10300" width="8.89166666666667" style="1"/>
    <col min="10301" max="10301" width="13.8916666666667" style="1"/>
    <col min="10302" max="10332" width="8.89166666666667" style="1"/>
    <col min="10333" max="10333" width="13.8916666666667" style="1"/>
    <col min="10334" max="10364" width="8.89166666666667" style="1"/>
    <col min="10365" max="10365" width="13.8916666666667" style="1"/>
    <col min="10366" max="10396" width="8.89166666666667" style="1"/>
    <col min="10397" max="10397" width="13.8916666666667" style="1"/>
    <col min="10398" max="10428" width="8.89166666666667" style="1"/>
    <col min="10429" max="10429" width="13.8916666666667" style="1"/>
    <col min="10430" max="10460" width="8.89166666666667" style="1"/>
    <col min="10461" max="10461" width="13.8916666666667" style="1"/>
    <col min="10462" max="10492" width="8.89166666666667" style="1"/>
    <col min="10493" max="10493" width="13.8916666666667" style="1"/>
    <col min="10494" max="10524" width="8.89166666666667" style="1"/>
    <col min="10525" max="10525" width="13.8916666666667" style="1"/>
    <col min="10526" max="10556" width="8.89166666666667" style="1"/>
    <col min="10557" max="10557" width="13.8916666666667" style="1"/>
    <col min="10558" max="10588" width="8.89166666666667" style="1"/>
    <col min="10589" max="10589" width="13.8916666666667" style="1"/>
    <col min="10590" max="10620" width="8.89166666666667" style="1"/>
    <col min="10621" max="10621" width="13.8916666666667" style="1"/>
    <col min="10622" max="10652" width="8.89166666666667" style="1"/>
    <col min="10653" max="10653" width="13.8916666666667" style="1"/>
    <col min="10654" max="10684" width="8.89166666666667" style="1"/>
    <col min="10685" max="10685" width="13.8916666666667" style="1"/>
    <col min="10686" max="10716" width="8.89166666666667" style="1"/>
    <col min="10717" max="10717" width="13.8916666666667" style="1"/>
    <col min="10718" max="10748" width="8.89166666666667" style="1"/>
    <col min="10749" max="10749" width="13.8916666666667" style="1"/>
    <col min="10750" max="10780" width="8.89166666666667" style="1"/>
    <col min="10781" max="10781" width="13.8916666666667" style="1"/>
    <col min="10782" max="10812" width="8.89166666666667" style="1"/>
    <col min="10813" max="10813" width="13.8916666666667" style="1"/>
    <col min="10814" max="10844" width="8.89166666666667" style="1"/>
    <col min="10845" max="10845" width="13.8916666666667" style="1"/>
    <col min="10846" max="10876" width="8.89166666666667" style="1"/>
    <col min="10877" max="10877" width="13.8916666666667" style="1"/>
    <col min="10878" max="10908" width="8.89166666666667" style="1"/>
    <col min="10909" max="10909" width="13.8916666666667" style="1"/>
    <col min="10910" max="10940" width="8.89166666666667" style="1"/>
    <col min="10941" max="10941" width="13.8916666666667" style="1"/>
    <col min="10942" max="10972" width="8.89166666666667" style="1"/>
    <col min="10973" max="10973" width="13.8916666666667" style="1"/>
    <col min="10974" max="11004" width="8.89166666666667" style="1"/>
    <col min="11005" max="11005" width="13.8916666666667" style="1"/>
    <col min="11006" max="11036" width="8.89166666666667" style="1"/>
    <col min="11037" max="11037" width="13.8916666666667" style="1"/>
    <col min="11038" max="11068" width="8.89166666666667" style="1"/>
    <col min="11069" max="11069" width="13.8916666666667" style="1"/>
    <col min="11070" max="11100" width="8.89166666666667" style="1"/>
    <col min="11101" max="11101" width="13.8916666666667" style="1"/>
    <col min="11102" max="11132" width="8.89166666666667" style="1"/>
    <col min="11133" max="11133" width="13.8916666666667" style="1"/>
    <col min="11134" max="11164" width="8.89166666666667" style="1"/>
    <col min="11165" max="11165" width="13.8916666666667" style="1"/>
    <col min="11166" max="11196" width="8.89166666666667" style="1"/>
    <col min="11197" max="11197" width="13.8916666666667" style="1"/>
    <col min="11198" max="11228" width="8.89166666666667" style="1"/>
    <col min="11229" max="11229" width="13.8916666666667" style="1"/>
    <col min="11230" max="11260" width="8.89166666666667" style="1"/>
    <col min="11261" max="11261" width="13.8916666666667" style="1"/>
    <col min="11262" max="11292" width="8.89166666666667" style="1"/>
    <col min="11293" max="11293" width="13.8916666666667" style="1"/>
    <col min="11294" max="11324" width="8.89166666666667" style="1"/>
    <col min="11325" max="11325" width="13.8916666666667" style="1"/>
    <col min="11326" max="11356" width="8.89166666666667" style="1"/>
    <col min="11357" max="11357" width="13.8916666666667" style="1"/>
    <col min="11358" max="11388" width="8.89166666666667" style="1"/>
    <col min="11389" max="11389" width="13.8916666666667" style="1"/>
    <col min="11390" max="11420" width="8.89166666666667" style="1"/>
    <col min="11421" max="11421" width="13.8916666666667" style="1"/>
    <col min="11422" max="11452" width="8.89166666666667" style="1"/>
    <col min="11453" max="11453" width="13.8916666666667" style="1"/>
    <col min="11454" max="11484" width="8.89166666666667" style="1"/>
    <col min="11485" max="11485" width="13.8916666666667" style="1"/>
    <col min="11486" max="11516" width="8.89166666666667" style="1"/>
    <col min="11517" max="11517" width="13.8916666666667" style="1"/>
    <col min="11518" max="11548" width="8.89166666666667" style="1"/>
    <col min="11549" max="11549" width="13.8916666666667" style="1"/>
    <col min="11550" max="11580" width="8.89166666666667" style="1"/>
    <col min="11581" max="11581" width="13.8916666666667" style="1"/>
    <col min="11582" max="11612" width="8.89166666666667" style="1"/>
    <col min="11613" max="11613" width="13.8916666666667" style="1"/>
    <col min="11614" max="11644" width="8.89166666666667" style="1"/>
    <col min="11645" max="11645" width="13.8916666666667" style="1"/>
    <col min="11646" max="11676" width="8.89166666666667" style="1"/>
    <col min="11677" max="11677" width="13.8916666666667" style="1"/>
    <col min="11678" max="11708" width="8.89166666666667" style="1"/>
    <col min="11709" max="11709" width="13.8916666666667" style="1"/>
    <col min="11710" max="11740" width="8.89166666666667" style="1"/>
    <col min="11741" max="11741" width="13.8916666666667" style="1"/>
    <col min="11742" max="11772" width="8.89166666666667" style="1"/>
    <col min="11773" max="11773" width="13.8916666666667" style="1"/>
    <col min="11774" max="11804" width="8.89166666666667" style="1"/>
    <col min="11805" max="11805" width="13.8916666666667" style="1"/>
    <col min="11806" max="11836" width="8.89166666666667" style="1"/>
    <col min="11837" max="11837" width="13.8916666666667" style="1"/>
    <col min="11838" max="11868" width="8.89166666666667" style="1"/>
    <col min="11869" max="11869" width="13.8916666666667" style="1"/>
    <col min="11870" max="11900" width="8.89166666666667" style="1"/>
    <col min="11901" max="11901" width="13.8916666666667" style="1"/>
    <col min="11902" max="11932" width="8.89166666666667" style="1"/>
    <col min="11933" max="11933" width="13.8916666666667" style="1"/>
    <col min="11934" max="11964" width="8.89166666666667" style="1"/>
    <col min="11965" max="11965" width="13.8916666666667" style="1"/>
    <col min="11966" max="11996" width="8.89166666666667" style="1"/>
    <col min="11997" max="11997" width="13.8916666666667" style="1"/>
    <col min="11998" max="12028" width="8.89166666666667" style="1"/>
    <col min="12029" max="12029" width="13.8916666666667" style="1"/>
    <col min="12030" max="12060" width="8.89166666666667" style="1"/>
    <col min="12061" max="12061" width="13.8916666666667" style="1"/>
    <col min="12062" max="12092" width="8.89166666666667" style="1"/>
    <col min="12093" max="12093" width="13.8916666666667" style="1"/>
    <col min="12094" max="12124" width="8.89166666666667" style="1"/>
    <col min="12125" max="12125" width="13.8916666666667" style="1"/>
    <col min="12126" max="12156" width="8.89166666666667" style="1"/>
    <col min="12157" max="12157" width="13.8916666666667" style="1"/>
    <col min="12158" max="12188" width="8.89166666666667" style="1"/>
    <col min="12189" max="12189" width="13.8916666666667" style="1"/>
    <col min="12190" max="12220" width="8.89166666666667" style="1"/>
    <col min="12221" max="12221" width="13.8916666666667" style="1"/>
    <col min="12222" max="12252" width="8.89166666666667" style="1"/>
    <col min="12253" max="12253" width="13.8916666666667" style="1"/>
    <col min="12254" max="12284" width="8.89166666666667" style="1"/>
    <col min="12285" max="12285" width="13.8916666666667" style="1"/>
    <col min="12286" max="12316" width="8.89166666666667" style="1"/>
    <col min="12317" max="12317" width="13.8916666666667" style="1"/>
    <col min="12318" max="12348" width="8.89166666666667" style="1"/>
    <col min="12349" max="12349" width="13.8916666666667" style="1"/>
    <col min="12350" max="12380" width="8.89166666666667" style="1"/>
    <col min="12381" max="12381" width="13.8916666666667" style="1"/>
    <col min="12382" max="12412" width="8.89166666666667" style="1"/>
    <col min="12413" max="12413" width="13.8916666666667" style="1"/>
    <col min="12414" max="12444" width="8.89166666666667" style="1"/>
    <col min="12445" max="12445" width="13.8916666666667" style="1"/>
    <col min="12446" max="12476" width="8.89166666666667" style="1"/>
    <col min="12477" max="12477" width="13.8916666666667" style="1"/>
    <col min="12478" max="12508" width="8.89166666666667" style="1"/>
    <col min="12509" max="12509" width="13.8916666666667" style="1"/>
    <col min="12510" max="12540" width="8.89166666666667" style="1"/>
    <col min="12541" max="12541" width="13.8916666666667" style="1"/>
    <col min="12542" max="12572" width="8.89166666666667" style="1"/>
    <col min="12573" max="12573" width="13.8916666666667" style="1"/>
    <col min="12574" max="12604" width="8.89166666666667" style="1"/>
    <col min="12605" max="12605" width="13.8916666666667" style="1"/>
    <col min="12606" max="12636" width="8.89166666666667" style="1"/>
    <col min="12637" max="12637" width="13.8916666666667" style="1"/>
    <col min="12638" max="12668" width="8.89166666666667" style="1"/>
    <col min="12669" max="12669" width="13.8916666666667" style="1"/>
    <col min="12670" max="12700" width="8.89166666666667" style="1"/>
    <col min="12701" max="12701" width="13.8916666666667" style="1"/>
    <col min="12702" max="12732" width="8.89166666666667" style="1"/>
    <col min="12733" max="12733" width="13.8916666666667" style="1"/>
    <col min="12734" max="12764" width="8.89166666666667" style="1"/>
    <col min="12765" max="12765" width="13.8916666666667" style="1"/>
    <col min="12766" max="12796" width="8.89166666666667" style="1"/>
    <col min="12797" max="12797" width="13.8916666666667" style="1"/>
    <col min="12798" max="12828" width="8.89166666666667" style="1"/>
    <col min="12829" max="12829" width="13.8916666666667" style="1"/>
    <col min="12830" max="12860" width="8.89166666666667" style="1"/>
    <col min="12861" max="12861" width="13.8916666666667" style="1"/>
    <col min="12862" max="12892" width="8.89166666666667" style="1"/>
    <col min="12893" max="12893" width="13.8916666666667" style="1"/>
    <col min="12894" max="12924" width="8.89166666666667" style="1"/>
    <col min="12925" max="12925" width="13.8916666666667" style="1"/>
    <col min="12926" max="12956" width="8.89166666666667" style="1"/>
    <col min="12957" max="12957" width="13.8916666666667" style="1"/>
    <col min="12958" max="12988" width="8.89166666666667" style="1"/>
    <col min="12989" max="12989" width="13.8916666666667" style="1"/>
    <col min="12990" max="13020" width="8.89166666666667" style="1"/>
    <col min="13021" max="13021" width="13.8916666666667" style="1"/>
    <col min="13022" max="13052" width="8.89166666666667" style="1"/>
    <col min="13053" max="13053" width="13.8916666666667" style="1"/>
    <col min="13054" max="13084" width="8.89166666666667" style="1"/>
    <col min="13085" max="13085" width="13.8916666666667" style="1"/>
    <col min="13086" max="13116" width="8.89166666666667" style="1"/>
    <col min="13117" max="13117" width="13.8916666666667" style="1"/>
    <col min="13118" max="13148" width="8.89166666666667" style="1"/>
    <col min="13149" max="13149" width="13.8916666666667" style="1"/>
    <col min="13150" max="13180" width="8.89166666666667" style="1"/>
    <col min="13181" max="13181" width="13.8916666666667" style="1"/>
    <col min="13182" max="13212" width="8.89166666666667" style="1"/>
    <col min="13213" max="13213" width="13.8916666666667" style="1"/>
    <col min="13214" max="13244" width="8.89166666666667" style="1"/>
    <col min="13245" max="13245" width="13.8916666666667" style="1"/>
    <col min="13246" max="13276" width="8.89166666666667" style="1"/>
    <col min="13277" max="13277" width="13.8916666666667" style="1"/>
    <col min="13278" max="13308" width="8.89166666666667" style="1"/>
    <col min="13309" max="13309" width="13.8916666666667" style="1"/>
    <col min="13310" max="13340" width="8.89166666666667" style="1"/>
    <col min="13341" max="13341" width="13.8916666666667" style="1"/>
    <col min="13342" max="13372" width="8.89166666666667" style="1"/>
    <col min="13373" max="13373" width="13.8916666666667" style="1"/>
    <col min="13374" max="13404" width="8.89166666666667" style="1"/>
    <col min="13405" max="13405" width="13.8916666666667" style="1"/>
    <col min="13406" max="13436" width="8.89166666666667" style="1"/>
    <col min="13437" max="13437" width="13.8916666666667" style="1"/>
    <col min="13438" max="13468" width="8.89166666666667" style="1"/>
    <col min="13469" max="13469" width="13.8916666666667" style="1"/>
    <col min="13470" max="13500" width="8.89166666666667" style="1"/>
    <col min="13501" max="13501" width="13.8916666666667" style="1"/>
    <col min="13502" max="13532" width="8.89166666666667" style="1"/>
    <col min="13533" max="13533" width="13.8916666666667" style="1"/>
    <col min="13534" max="13564" width="8.89166666666667" style="1"/>
    <col min="13565" max="13565" width="13.8916666666667" style="1"/>
    <col min="13566" max="13596" width="8.89166666666667" style="1"/>
    <col min="13597" max="13597" width="13.8916666666667" style="1"/>
    <col min="13598" max="13628" width="8.89166666666667" style="1"/>
    <col min="13629" max="13629" width="13.8916666666667" style="1"/>
    <col min="13630" max="13660" width="8.89166666666667" style="1"/>
    <col min="13661" max="13661" width="13.8916666666667" style="1"/>
    <col min="13662" max="13692" width="8.89166666666667" style="1"/>
    <col min="13693" max="13693" width="13.8916666666667" style="1"/>
    <col min="13694" max="13724" width="8.89166666666667" style="1"/>
    <col min="13725" max="13725" width="13.8916666666667" style="1"/>
    <col min="13726" max="13756" width="8.89166666666667" style="1"/>
    <col min="13757" max="13757" width="13.8916666666667" style="1"/>
    <col min="13758" max="13788" width="8.89166666666667" style="1"/>
    <col min="13789" max="13789" width="13.8916666666667" style="1"/>
    <col min="13790" max="13820" width="8.89166666666667" style="1"/>
    <col min="13821" max="13821" width="13.8916666666667" style="1"/>
    <col min="13822" max="13852" width="8.89166666666667" style="1"/>
    <col min="13853" max="13853" width="13.8916666666667" style="1"/>
    <col min="13854" max="13884" width="8.89166666666667" style="1"/>
    <col min="13885" max="13885" width="13.8916666666667" style="1"/>
    <col min="13886" max="13916" width="8.89166666666667" style="1"/>
    <col min="13917" max="13917" width="13.8916666666667" style="1"/>
    <col min="13918" max="13948" width="8.89166666666667" style="1"/>
    <col min="13949" max="13949" width="13.8916666666667" style="1"/>
    <col min="13950" max="13980" width="8.89166666666667" style="1"/>
    <col min="13981" max="13981" width="13.8916666666667" style="1"/>
    <col min="13982" max="14012" width="8.89166666666667" style="1"/>
    <col min="14013" max="14013" width="13.8916666666667" style="1"/>
    <col min="14014" max="14044" width="8.89166666666667" style="1"/>
    <col min="14045" max="14045" width="13.8916666666667" style="1"/>
    <col min="14046" max="14076" width="8.89166666666667" style="1"/>
    <col min="14077" max="14077" width="13.8916666666667" style="1"/>
    <col min="14078" max="14108" width="8.89166666666667" style="1"/>
    <col min="14109" max="14109" width="13.8916666666667" style="1"/>
    <col min="14110" max="14140" width="8.89166666666667" style="1"/>
    <col min="14141" max="14141" width="13.8916666666667" style="1"/>
    <col min="14142" max="14172" width="8.89166666666667" style="1"/>
    <col min="14173" max="14173" width="13.8916666666667" style="1"/>
    <col min="14174" max="14204" width="8.89166666666667" style="1"/>
    <col min="14205" max="14205" width="13.8916666666667" style="1"/>
    <col min="14206" max="14236" width="8.89166666666667" style="1"/>
    <col min="14237" max="14237" width="13.8916666666667" style="1"/>
    <col min="14238" max="14268" width="8.89166666666667" style="1"/>
    <col min="14269" max="14269" width="13.8916666666667" style="1"/>
    <col min="14270" max="14300" width="8.89166666666667" style="1"/>
    <col min="14301" max="14301" width="13.8916666666667" style="1"/>
    <col min="14302" max="14332" width="8.89166666666667" style="1"/>
    <col min="14333" max="14333" width="13.8916666666667" style="1"/>
    <col min="14334" max="14364" width="8.89166666666667" style="1"/>
    <col min="14365" max="14365" width="13.8916666666667" style="1"/>
    <col min="14366" max="14396" width="8.89166666666667" style="1"/>
    <col min="14397" max="14397" width="13.8916666666667" style="1"/>
    <col min="14398" max="14428" width="8.89166666666667" style="1"/>
    <col min="14429" max="14429" width="13.8916666666667" style="1"/>
    <col min="14430" max="14460" width="8.89166666666667" style="1"/>
    <col min="14461" max="14461" width="13.8916666666667" style="1"/>
    <col min="14462" max="14492" width="8.89166666666667" style="1"/>
    <col min="14493" max="14493" width="13.8916666666667" style="1"/>
    <col min="14494" max="14524" width="8.89166666666667" style="1"/>
    <col min="14525" max="14525" width="13.8916666666667" style="1"/>
    <col min="14526" max="14556" width="8.89166666666667" style="1"/>
    <col min="14557" max="14557" width="13.8916666666667" style="1"/>
    <col min="14558" max="14588" width="8.89166666666667" style="1"/>
    <col min="14589" max="14589" width="13.8916666666667" style="1"/>
    <col min="14590" max="14620" width="8.89166666666667" style="1"/>
    <col min="14621" max="14621" width="13.8916666666667" style="1"/>
    <col min="14622" max="14652" width="8.89166666666667" style="1"/>
    <col min="14653" max="14653" width="13.8916666666667" style="1"/>
    <col min="14654" max="14684" width="8.89166666666667" style="1"/>
    <col min="14685" max="14685" width="13.8916666666667" style="1"/>
    <col min="14686" max="14716" width="8.89166666666667" style="1"/>
    <col min="14717" max="14717" width="13.8916666666667" style="1"/>
    <col min="14718" max="14748" width="8.89166666666667" style="1"/>
    <col min="14749" max="14749" width="13.8916666666667" style="1"/>
    <col min="14750" max="14780" width="8.89166666666667" style="1"/>
    <col min="14781" max="14781" width="13.8916666666667" style="1"/>
    <col min="14782" max="14812" width="8.89166666666667" style="1"/>
    <col min="14813" max="14813" width="13.8916666666667" style="1"/>
    <col min="14814" max="14844" width="8.89166666666667" style="1"/>
    <col min="14845" max="14845" width="13.8916666666667" style="1"/>
    <col min="14846" max="14876" width="8.89166666666667" style="1"/>
    <col min="14877" max="14877" width="13.8916666666667" style="1"/>
    <col min="14878" max="14908" width="8.89166666666667" style="1"/>
    <col min="14909" max="14909" width="13.8916666666667" style="1"/>
    <col min="14910" max="14940" width="8.89166666666667" style="1"/>
    <col min="14941" max="14941" width="13.8916666666667" style="1"/>
    <col min="14942" max="14972" width="8.89166666666667" style="1"/>
    <col min="14973" max="14973" width="13.8916666666667" style="1"/>
    <col min="14974" max="15004" width="8.89166666666667" style="1"/>
    <col min="15005" max="15005" width="13.8916666666667" style="1"/>
    <col min="15006" max="15036" width="8.89166666666667" style="1"/>
    <col min="15037" max="15037" width="13.8916666666667" style="1"/>
    <col min="15038" max="15068" width="8.89166666666667" style="1"/>
    <col min="15069" max="15069" width="13.8916666666667" style="1"/>
    <col min="15070" max="15100" width="8.89166666666667" style="1"/>
    <col min="15101" max="15101" width="13.8916666666667" style="1"/>
    <col min="15102" max="15132" width="8.89166666666667" style="1"/>
    <col min="15133" max="15133" width="13.8916666666667" style="1"/>
    <col min="15134" max="15164" width="8.89166666666667" style="1"/>
    <col min="15165" max="15165" width="13.8916666666667" style="1"/>
    <col min="15166" max="15196" width="8.89166666666667" style="1"/>
    <col min="15197" max="15197" width="13.8916666666667" style="1"/>
    <col min="15198" max="15228" width="8.89166666666667" style="1"/>
    <col min="15229" max="15229" width="13.8916666666667" style="1"/>
    <col min="15230" max="15260" width="8.89166666666667" style="1"/>
    <col min="15261" max="15261" width="13.8916666666667" style="1"/>
    <col min="15262" max="15292" width="8.89166666666667" style="1"/>
    <col min="15293" max="15293" width="13.8916666666667" style="1"/>
    <col min="15294" max="15324" width="8.89166666666667" style="1"/>
    <col min="15325" max="15325" width="13.8916666666667" style="1"/>
    <col min="15326" max="15356" width="8.89166666666667" style="1"/>
    <col min="15357" max="15357" width="13.8916666666667" style="1"/>
    <col min="15358" max="15388" width="8.89166666666667" style="1"/>
    <col min="15389" max="15389" width="13.8916666666667" style="1"/>
    <col min="15390" max="15420" width="8.89166666666667" style="1"/>
    <col min="15421" max="15421" width="13.8916666666667" style="1"/>
    <col min="15422" max="15452" width="8.89166666666667" style="1"/>
    <col min="15453" max="15453" width="13.8916666666667" style="1"/>
    <col min="15454" max="15484" width="8.89166666666667" style="1"/>
    <col min="15485" max="15485" width="13.8916666666667" style="1"/>
    <col min="15486" max="15516" width="8.89166666666667" style="1"/>
    <col min="15517" max="15517" width="13.8916666666667" style="1"/>
    <col min="15518" max="15548" width="8.89166666666667" style="1"/>
    <col min="15549" max="15549" width="13.8916666666667" style="1"/>
    <col min="15550" max="15580" width="8.89166666666667" style="1"/>
    <col min="15581" max="15581" width="13.8916666666667" style="1"/>
    <col min="15582" max="15612" width="8.89166666666667" style="1"/>
    <col min="15613" max="15613" width="13.8916666666667" style="1"/>
    <col min="15614" max="15644" width="8.89166666666667" style="1"/>
    <col min="15645" max="15645" width="13.8916666666667" style="1"/>
    <col min="15646" max="15676" width="8.89166666666667" style="1"/>
    <col min="15677" max="15677" width="13.8916666666667" style="1"/>
    <col min="15678" max="15708" width="8.89166666666667" style="1"/>
    <col min="15709" max="15709" width="13.8916666666667" style="1"/>
    <col min="15710" max="15740" width="8.89166666666667" style="1"/>
    <col min="15741" max="15741" width="13.8916666666667" style="1"/>
    <col min="15742" max="15772" width="8.89166666666667" style="1"/>
    <col min="15773" max="15773" width="13.8916666666667" style="1"/>
    <col min="15774" max="15804" width="8.89166666666667" style="1"/>
    <col min="15805" max="15805" width="13.8916666666667" style="1"/>
    <col min="15806" max="15836" width="8.89166666666667" style="1"/>
    <col min="15837" max="15837" width="13.8916666666667" style="1"/>
    <col min="15838" max="15868" width="8.89166666666667" style="1"/>
    <col min="15869" max="15869" width="13.8916666666667" style="1"/>
    <col min="15870" max="15900" width="8.89166666666667" style="1"/>
    <col min="15901" max="15901" width="13.8916666666667" style="1"/>
    <col min="15902" max="15932" width="8.89166666666667" style="1"/>
    <col min="15933" max="15933" width="13.8916666666667" style="1"/>
    <col min="15934" max="15964" width="8.89166666666667" style="1"/>
    <col min="15965" max="15965" width="13.8916666666667" style="1"/>
    <col min="15966" max="15996" width="8.89166666666667" style="1"/>
    <col min="15997" max="15997" width="13.8916666666667" style="1"/>
    <col min="15998" max="16028" width="8.89166666666667" style="1"/>
    <col min="16029" max="16029" width="13.8916666666667" style="1"/>
    <col min="16030" max="16060" width="8.89166666666667" style="1"/>
    <col min="16061" max="16061" width="13.8916666666667" style="1"/>
    <col min="16062" max="16092" width="8.89166666666667" style="1"/>
    <col min="16093" max="16093" width="13.8916666666667" style="1"/>
    <col min="16094" max="16124" width="8.89166666666667" style="1"/>
    <col min="16125" max="16125" width="13.8916666666667" style="1"/>
    <col min="16126" max="16156" width="8.89166666666667" style="1"/>
    <col min="16157" max="16157" width="13.8916666666667" style="1"/>
    <col min="16158" max="16188" width="8.89166666666667" style="1"/>
    <col min="16189" max="16189" width="13.8916666666667" style="1"/>
    <col min="16190" max="16220" width="8.89166666666667" style="1"/>
    <col min="16221" max="16221" width="13.8916666666667" style="1"/>
    <col min="16222" max="16252" width="8.89166666666667" style="1"/>
    <col min="16253" max="16253" width="13.8916666666667" style="1"/>
    <col min="16254" max="16284" width="8.89166666666667" style="1"/>
    <col min="16285" max="16285" width="13.8916666666667" style="1"/>
    <col min="16286" max="16316" width="8.89166666666667" style="1"/>
    <col min="16317" max="16317" width="13.8916666666667" style="1"/>
    <col min="16318" max="16348" width="8.89166666666667" style="1"/>
    <col min="16349" max="16349" width="13.8916666666667" style="1"/>
    <col min="16350" max="16380" width="8.89166666666667" style="1"/>
    <col min="16381" max="16381" width="13.8916666666667" style="1"/>
    <col min="16382" max="16384" width="8.89166666666667" style="1"/>
  </cols>
  <sheetData>
    <row r="1" s="1" customFormat="1" ht="40" customHeight="1" spans="1:32">
      <c r="A1" s="4" t="s">
        <v>0</v>
      </c>
      <c r="B1" s="4"/>
      <c r="C1" s="5"/>
      <c r="D1" s="4"/>
      <c r="E1" s="6"/>
      <c r="F1" s="6"/>
      <c r="G1" s="7"/>
      <c r="H1" s="7"/>
      <c r="I1" s="7"/>
      <c r="J1" s="6" t="s">
        <v>1</v>
      </c>
      <c r="K1" s="6"/>
      <c r="L1" s="7"/>
      <c r="M1" s="7"/>
      <c r="N1" s="7"/>
      <c r="O1" s="7"/>
      <c r="P1" s="7"/>
      <c r="Q1" s="7"/>
      <c r="R1" s="7"/>
      <c r="S1" s="7"/>
      <c r="T1" s="7"/>
      <c r="U1" s="7"/>
      <c r="V1" s="7"/>
      <c r="W1" s="7"/>
      <c r="X1" s="7"/>
      <c r="Y1" s="7"/>
      <c r="Z1" s="7"/>
      <c r="AA1" s="7"/>
      <c r="AB1" s="7"/>
      <c r="AC1" s="7"/>
      <c r="AD1" s="7"/>
      <c r="AE1" s="7"/>
      <c r="AF1" s="7"/>
    </row>
    <row r="2" s="1" customFormat="1" ht="65" customHeight="1" spans="1:32">
      <c r="A2" s="8" t="s">
        <v>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26"/>
    </row>
    <row r="3" s="1" customFormat="1" ht="40" customHeight="1" spans="1:32">
      <c r="A3" s="9" t="s">
        <v>3</v>
      </c>
      <c r="B3" s="9" t="s">
        <v>4</v>
      </c>
      <c r="C3" s="10" t="s">
        <v>5</v>
      </c>
      <c r="D3" s="9" t="s">
        <v>6</v>
      </c>
      <c r="E3" s="9" t="s">
        <v>7</v>
      </c>
      <c r="F3" s="9" t="s">
        <v>8</v>
      </c>
      <c r="G3" s="9" t="s">
        <v>9</v>
      </c>
      <c r="H3" s="9" t="s">
        <v>10</v>
      </c>
      <c r="I3" s="9" t="s">
        <v>11</v>
      </c>
      <c r="J3" s="9" t="s">
        <v>12</v>
      </c>
      <c r="K3" s="9" t="s">
        <v>13</v>
      </c>
      <c r="L3" s="9" t="s">
        <v>14</v>
      </c>
      <c r="M3" s="9"/>
      <c r="N3" s="9" t="s">
        <v>15</v>
      </c>
      <c r="O3" s="10" t="s">
        <v>16</v>
      </c>
      <c r="P3" s="10"/>
      <c r="Q3" s="10"/>
      <c r="R3" s="10"/>
      <c r="S3" s="10"/>
      <c r="T3" s="10"/>
      <c r="U3" s="10"/>
      <c r="V3" s="10"/>
      <c r="W3" s="9" t="s">
        <v>17</v>
      </c>
      <c r="X3" s="9"/>
      <c r="Y3" s="9"/>
      <c r="Z3" s="9"/>
      <c r="AA3" s="9"/>
      <c r="AB3" s="9" t="s">
        <v>18</v>
      </c>
      <c r="AC3" s="9" t="s">
        <v>19</v>
      </c>
      <c r="AD3" s="9" t="s">
        <v>20</v>
      </c>
      <c r="AE3" s="9" t="s">
        <v>21</v>
      </c>
      <c r="AF3" s="11" t="s">
        <v>22</v>
      </c>
    </row>
    <row r="4" s="1" customFormat="1" ht="40" customHeight="1" spans="1:33">
      <c r="A4" s="9"/>
      <c r="B4" s="9"/>
      <c r="C4" s="10"/>
      <c r="D4" s="9"/>
      <c r="E4" s="9"/>
      <c r="F4" s="9"/>
      <c r="G4" s="9"/>
      <c r="H4" s="9"/>
      <c r="I4" s="9"/>
      <c r="J4" s="9"/>
      <c r="K4" s="9"/>
      <c r="L4" s="9" t="s">
        <v>23</v>
      </c>
      <c r="M4" s="9" t="s">
        <v>24</v>
      </c>
      <c r="N4" s="9"/>
      <c r="O4" s="9" t="s">
        <v>25</v>
      </c>
      <c r="P4" s="10" t="s">
        <v>26</v>
      </c>
      <c r="Q4" s="9" t="s">
        <v>27</v>
      </c>
      <c r="R4" s="9" t="s">
        <v>28</v>
      </c>
      <c r="S4" s="9" t="s">
        <v>29</v>
      </c>
      <c r="T4" s="9" t="s">
        <v>30</v>
      </c>
      <c r="U4" s="9" t="s">
        <v>31</v>
      </c>
      <c r="V4" s="9" t="s">
        <v>32</v>
      </c>
      <c r="W4" s="9" t="s">
        <v>33</v>
      </c>
      <c r="X4" s="9" t="s">
        <v>34</v>
      </c>
      <c r="Y4" s="9" t="s">
        <v>35</v>
      </c>
      <c r="Z4" s="9" t="s">
        <v>36</v>
      </c>
      <c r="AA4" s="9" t="s">
        <v>37</v>
      </c>
      <c r="AB4" s="9"/>
      <c r="AC4" s="9"/>
      <c r="AD4" s="9"/>
      <c r="AE4" s="9"/>
      <c r="AF4" s="11"/>
      <c r="AG4" s="1" t="s">
        <v>1</v>
      </c>
    </row>
    <row r="5" s="1" customFormat="1" ht="40" customHeight="1" spans="1:32">
      <c r="A5" s="9"/>
      <c r="B5" s="9"/>
      <c r="C5" s="10"/>
      <c r="D5" s="9"/>
      <c r="E5" s="9"/>
      <c r="F5" s="9"/>
      <c r="G5" s="9"/>
      <c r="H5" s="9"/>
      <c r="I5" s="9"/>
      <c r="J5" s="9"/>
      <c r="K5" s="9"/>
      <c r="L5" s="9"/>
      <c r="M5" s="9"/>
      <c r="N5" s="9"/>
      <c r="O5" s="9"/>
      <c r="P5" s="10"/>
      <c r="Q5" s="9"/>
      <c r="R5" s="9"/>
      <c r="S5" s="9"/>
      <c r="T5" s="9"/>
      <c r="U5" s="9"/>
      <c r="V5" s="9"/>
      <c r="W5" s="9"/>
      <c r="X5" s="9"/>
      <c r="Y5" s="9"/>
      <c r="Z5" s="9"/>
      <c r="AA5" s="9"/>
      <c r="AB5" s="9"/>
      <c r="AC5" s="9"/>
      <c r="AD5" s="9"/>
      <c r="AE5" s="9"/>
      <c r="AF5" s="11"/>
    </row>
    <row r="6" s="1" customFormat="1" ht="41" customHeight="1" spans="1:32">
      <c r="A6" s="11" t="s">
        <v>38</v>
      </c>
      <c r="B6" s="11"/>
      <c r="C6" s="11"/>
      <c r="D6" s="11"/>
      <c r="E6" s="11"/>
      <c r="F6" s="11"/>
      <c r="G6" s="11"/>
      <c r="H6" s="11"/>
      <c r="I6" s="11"/>
      <c r="J6" s="11"/>
      <c r="K6" s="11"/>
      <c r="L6" s="11">
        <f>L7+L71+L75+L106+L113+L109</f>
        <v>216687</v>
      </c>
      <c r="M6" s="11">
        <f>M7+M71+M75+M106+M113+M109</f>
        <v>665795</v>
      </c>
      <c r="N6" s="9">
        <f>N7+N71+N75+N106+N109+N113</f>
        <v>52586.22</v>
      </c>
      <c r="O6" s="9">
        <f t="shared" ref="O6:V6" si="0">O7+O71+O75+O106+O109+O113</f>
        <v>32525</v>
      </c>
      <c r="P6" s="9">
        <f t="shared" si="0"/>
        <v>12301</v>
      </c>
      <c r="Q6" s="9">
        <f t="shared" si="0"/>
        <v>0</v>
      </c>
      <c r="R6" s="9">
        <f t="shared" si="0"/>
        <v>112</v>
      </c>
      <c r="S6" s="9">
        <f t="shared" si="0"/>
        <v>160</v>
      </c>
      <c r="T6" s="9">
        <f t="shared" si="0"/>
        <v>7488.22</v>
      </c>
      <c r="U6" s="9">
        <f t="shared" si="0"/>
        <v>0</v>
      </c>
      <c r="V6" s="9">
        <f t="shared" si="0"/>
        <v>0</v>
      </c>
      <c r="W6" s="11"/>
      <c r="X6" s="11"/>
      <c r="Y6" s="11"/>
      <c r="Z6" s="11"/>
      <c r="AA6" s="11"/>
      <c r="AB6" s="11"/>
      <c r="AC6" s="11"/>
      <c r="AD6" s="11"/>
      <c r="AE6" s="11"/>
      <c r="AF6" s="11"/>
    </row>
    <row r="7" s="1" customFormat="1" ht="43" customHeight="1" spans="1:32">
      <c r="A7" s="10" t="s">
        <v>39</v>
      </c>
      <c r="B7" s="10" t="s">
        <v>40</v>
      </c>
      <c r="C7" s="10"/>
      <c r="D7" s="10"/>
      <c r="E7" s="10"/>
      <c r="F7" s="10"/>
      <c r="G7" s="10"/>
      <c r="H7" s="10"/>
      <c r="I7" s="10"/>
      <c r="J7" s="10"/>
      <c r="K7" s="9"/>
      <c r="L7" s="9">
        <f>L8+L20+L49+L56+L68+L64</f>
        <v>109530</v>
      </c>
      <c r="M7" s="9">
        <f>M8+M20+M49+M56+M68+M64</f>
        <v>375406</v>
      </c>
      <c r="N7" s="9">
        <f>N8+N20+N49+N56+N68+N64</f>
        <v>31652.59</v>
      </c>
      <c r="O7" s="9">
        <f t="shared" ref="O7:V7" si="1">O8+O20+O49+O56+O68+O64</f>
        <v>22020.999</v>
      </c>
      <c r="P7" s="9">
        <f t="shared" si="1"/>
        <v>6256</v>
      </c>
      <c r="Q7" s="9">
        <f t="shared" si="1"/>
        <v>0</v>
      </c>
      <c r="R7" s="9">
        <f t="shared" si="1"/>
        <v>0</v>
      </c>
      <c r="S7" s="9">
        <f t="shared" si="1"/>
        <v>160</v>
      </c>
      <c r="T7" s="9">
        <f t="shared" si="1"/>
        <v>3215.591</v>
      </c>
      <c r="U7" s="9">
        <f t="shared" si="1"/>
        <v>0</v>
      </c>
      <c r="V7" s="9">
        <f t="shared" si="1"/>
        <v>0</v>
      </c>
      <c r="W7" s="9"/>
      <c r="X7" s="9"/>
      <c r="Y7" s="9"/>
      <c r="Z7" s="9"/>
      <c r="AA7" s="9"/>
      <c r="AB7" s="9"/>
      <c r="AC7" s="9"/>
      <c r="AD7" s="9"/>
      <c r="AE7" s="9"/>
      <c r="AF7" s="11"/>
    </row>
    <row r="8" s="1" customFormat="1" ht="40" customHeight="1" spans="1:32">
      <c r="A8" s="12" t="s">
        <v>41</v>
      </c>
      <c r="B8" s="10" t="s">
        <v>42</v>
      </c>
      <c r="C8" s="10"/>
      <c r="D8" s="10"/>
      <c r="E8" s="10"/>
      <c r="F8" s="10"/>
      <c r="G8" s="10"/>
      <c r="H8" s="10"/>
      <c r="I8" s="10"/>
      <c r="J8" s="10"/>
      <c r="K8" s="9"/>
      <c r="L8" s="11">
        <f t="shared" ref="L8:V8" si="2">L9+L11+L13+L15+L18</f>
        <v>50172</v>
      </c>
      <c r="M8" s="11">
        <f t="shared" si="2"/>
        <v>152804</v>
      </c>
      <c r="N8" s="11">
        <f t="shared" si="2"/>
        <v>8714.97</v>
      </c>
      <c r="O8" s="11">
        <f t="shared" si="2"/>
        <v>8714.97</v>
      </c>
      <c r="P8" s="11">
        <f t="shared" si="2"/>
        <v>0</v>
      </c>
      <c r="Q8" s="11">
        <f t="shared" si="2"/>
        <v>0</v>
      </c>
      <c r="R8" s="11">
        <f t="shared" si="2"/>
        <v>0</v>
      </c>
      <c r="S8" s="11">
        <f t="shared" si="2"/>
        <v>0</v>
      </c>
      <c r="T8" s="11">
        <f t="shared" si="2"/>
        <v>0</v>
      </c>
      <c r="U8" s="11">
        <f t="shared" si="2"/>
        <v>0</v>
      </c>
      <c r="V8" s="11">
        <f t="shared" si="2"/>
        <v>0</v>
      </c>
      <c r="W8" s="9"/>
      <c r="X8" s="9"/>
      <c r="Y8" s="9"/>
      <c r="Z8" s="9"/>
      <c r="AA8" s="9"/>
      <c r="AB8" s="9"/>
      <c r="AC8" s="9"/>
      <c r="AD8" s="9"/>
      <c r="AE8" s="9"/>
      <c r="AF8" s="11"/>
    </row>
    <row r="9" s="1" customFormat="1" ht="40" customHeight="1" spans="1:32">
      <c r="A9" s="12" t="s">
        <v>43</v>
      </c>
      <c r="B9" s="10" t="s">
        <v>44</v>
      </c>
      <c r="C9" s="10"/>
      <c r="D9" s="10"/>
      <c r="E9" s="10"/>
      <c r="F9" s="10"/>
      <c r="G9" s="10"/>
      <c r="H9" s="10"/>
      <c r="I9" s="10"/>
      <c r="J9" s="10"/>
      <c r="K9" s="21"/>
      <c r="L9" s="11">
        <f t="shared" ref="L9:V9" si="3">L10</f>
        <v>8500</v>
      </c>
      <c r="M9" s="11">
        <f t="shared" si="3"/>
        <v>40667</v>
      </c>
      <c r="N9" s="11">
        <f t="shared" si="3"/>
        <v>2500</v>
      </c>
      <c r="O9" s="11">
        <f t="shared" si="3"/>
        <v>2500</v>
      </c>
      <c r="P9" s="11">
        <f t="shared" si="3"/>
        <v>0</v>
      </c>
      <c r="Q9" s="11">
        <f t="shared" si="3"/>
        <v>0</v>
      </c>
      <c r="R9" s="11">
        <f t="shared" si="3"/>
        <v>0</v>
      </c>
      <c r="S9" s="11">
        <f t="shared" si="3"/>
        <v>0</v>
      </c>
      <c r="T9" s="11">
        <f t="shared" si="3"/>
        <v>0</v>
      </c>
      <c r="U9" s="11">
        <f t="shared" si="3"/>
        <v>0</v>
      </c>
      <c r="V9" s="11">
        <f t="shared" si="3"/>
        <v>0</v>
      </c>
      <c r="W9" s="21"/>
      <c r="X9" s="21"/>
      <c r="Y9" s="21"/>
      <c r="Z9" s="21"/>
      <c r="AA9" s="21"/>
      <c r="AB9" s="21"/>
      <c r="AC9" s="21"/>
      <c r="AD9" s="21"/>
      <c r="AE9" s="21"/>
      <c r="AF9" s="27"/>
    </row>
    <row r="10" s="1" customFormat="1" ht="126" customHeight="1" spans="1:32">
      <c r="A10" s="13">
        <v>1</v>
      </c>
      <c r="B10" s="13" t="s">
        <v>45</v>
      </c>
      <c r="C10" s="13" t="s">
        <v>46</v>
      </c>
      <c r="D10" s="13" t="s">
        <v>47</v>
      </c>
      <c r="E10" s="13" t="s">
        <v>40</v>
      </c>
      <c r="F10" s="13" t="s">
        <v>42</v>
      </c>
      <c r="G10" s="13" t="s">
        <v>48</v>
      </c>
      <c r="H10" s="13" t="s">
        <v>49</v>
      </c>
      <c r="I10" s="14" t="s">
        <v>50</v>
      </c>
      <c r="J10" s="22" t="s">
        <v>51</v>
      </c>
      <c r="K10" s="13">
        <v>8500</v>
      </c>
      <c r="L10" s="13">
        <v>8500</v>
      </c>
      <c r="M10" s="13">
        <v>40667</v>
      </c>
      <c r="N10" s="13">
        <v>2500</v>
      </c>
      <c r="O10" s="13">
        <v>2500</v>
      </c>
      <c r="P10" s="13"/>
      <c r="Q10" s="13"/>
      <c r="R10" s="13"/>
      <c r="S10" s="13"/>
      <c r="T10" s="13"/>
      <c r="U10" s="13"/>
      <c r="V10" s="13"/>
      <c r="W10" s="13" t="s">
        <v>52</v>
      </c>
      <c r="X10" s="13" t="s">
        <v>53</v>
      </c>
      <c r="Y10" s="13" t="s">
        <v>52</v>
      </c>
      <c r="Z10" s="13" t="s">
        <v>53</v>
      </c>
      <c r="AA10" s="13" t="s">
        <v>54</v>
      </c>
      <c r="AB10" s="13" t="s">
        <v>55</v>
      </c>
      <c r="AC10" s="13" t="s">
        <v>56</v>
      </c>
      <c r="AD10" s="28">
        <v>45536</v>
      </c>
      <c r="AE10" s="9"/>
      <c r="AF10" s="13"/>
    </row>
    <row r="11" s="1" customFormat="1" ht="33" customHeight="1" spans="1:32">
      <c r="A11" s="12" t="s">
        <v>43</v>
      </c>
      <c r="B11" s="10" t="s">
        <v>57</v>
      </c>
      <c r="C11" s="10"/>
      <c r="D11" s="10"/>
      <c r="E11" s="10"/>
      <c r="F11" s="10"/>
      <c r="G11" s="10"/>
      <c r="H11" s="10"/>
      <c r="I11" s="10"/>
      <c r="J11" s="10"/>
      <c r="K11" s="21"/>
      <c r="L11" s="11">
        <f t="shared" ref="L11:V11" si="4">L12</f>
        <v>21000</v>
      </c>
      <c r="M11" s="11">
        <f t="shared" si="4"/>
        <v>67575</v>
      </c>
      <c r="N11" s="11">
        <f t="shared" si="4"/>
        <v>2000</v>
      </c>
      <c r="O11" s="11">
        <f t="shared" si="4"/>
        <v>2000</v>
      </c>
      <c r="P11" s="11">
        <f t="shared" si="4"/>
        <v>0</v>
      </c>
      <c r="Q11" s="11">
        <f t="shared" si="4"/>
        <v>0</v>
      </c>
      <c r="R11" s="11">
        <f t="shared" si="4"/>
        <v>0</v>
      </c>
      <c r="S11" s="11">
        <f t="shared" si="4"/>
        <v>0</v>
      </c>
      <c r="T11" s="11">
        <f t="shared" si="4"/>
        <v>0</v>
      </c>
      <c r="U11" s="11">
        <f t="shared" si="4"/>
        <v>0</v>
      </c>
      <c r="V11" s="11">
        <f t="shared" si="4"/>
        <v>0</v>
      </c>
      <c r="W11" s="21"/>
      <c r="X11" s="21"/>
      <c r="Y11" s="21"/>
      <c r="Z11" s="21"/>
      <c r="AA11" s="21"/>
      <c r="AB11" s="21"/>
      <c r="AC11" s="21"/>
      <c r="AD11" s="21"/>
      <c r="AE11" s="21"/>
      <c r="AF11" s="27"/>
    </row>
    <row r="12" s="1" customFormat="1" ht="121" customHeight="1" spans="1:32">
      <c r="A12" s="13">
        <v>2</v>
      </c>
      <c r="B12" s="11" t="s">
        <v>58</v>
      </c>
      <c r="C12" s="11" t="s">
        <v>46</v>
      </c>
      <c r="D12" s="13" t="s">
        <v>59</v>
      </c>
      <c r="E12" s="13" t="s">
        <v>40</v>
      </c>
      <c r="F12" s="13" t="s">
        <v>42</v>
      </c>
      <c r="G12" s="13" t="s">
        <v>48</v>
      </c>
      <c r="H12" s="13" t="s">
        <v>49</v>
      </c>
      <c r="I12" s="14" t="s">
        <v>50</v>
      </c>
      <c r="J12" s="22" t="s">
        <v>60</v>
      </c>
      <c r="K12" s="13">
        <v>21000</v>
      </c>
      <c r="L12" s="13">
        <v>21000</v>
      </c>
      <c r="M12" s="13">
        <v>67575</v>
      </c>
      <c r="N12" s="13">
        <v>2000</v>
      </c>
      <c r="O12" s="13">
        <v>2000</v>
      </c>
      <c r="P12" s="13"/>
      <c r="Q12" s="13"/>
      <c r="R12" s="13"/>
      <c r="S12" s="13"/>
      <c r="T12" s="13">
        <v>0</v>
      </c>
      <c r="U12" s="13"/>
      <c r="V12" s="13"/>
      <c r="W12" s="13" t="s">
        <v>52</v>
      </c>
      <c r="X12" s="13" t="s">
        <v>53</v>
      </c>
      <c r="Y12" s="13" t="s">
        <v>52</v>
      </c>
      <c r="Z12" s="13" t="s">
        <v>53</v>
      </c>
      <c r="AA12" s="13" t="s">
        <v>54</v>
      </c>
      <c r="AB12" s="13" t="s">
        <v>61</v>
      </c>
      <c r="AC12" s="13" t="s">
        <v>62</v>
      </c>
      <c r="AD12" s="28">
        <v>45536</v>
      </c>
      <c r="AE12" s="9"/>
      <c r="AF12" s="13"/>
    </row>
    <row r="13" s="1" customFormat="1" ht="33" customHeight="1" spans="1:32">
      <c r="A13" s="12" t="s">
        <v>43</v>
      </c>
      <c r="B13" s="10" t="s">
        <v>63</v>
      </c>
      <c r="C13" s="10"/>
      <c r="D13" s="10"/>
      <c r="E13" s="10"/>
      <c r="F13" s="10"/>
      <c r="G13" s="10"/>
      <c r="H13" s="10"/>
      <c r="I13" s="10"/>
      <c r="J13" s="10"/>
      <c r="K13" s="21"/>
      <c r="L13" s="11">
        <f t="shared" ref="L13:V13" si="5">L14</f>
        <v>6457</v>
      </c>
      <c r="M13" s="11">
        <f t="shared" si="5"/>
        <v>15556</v>
      </c>
      <c r="N13" s="11">
        <f t="shared" si="5"/>
        <v>300</v>
      </c>
      <c r="O13" s="11">
        <f t="shared" si="5"/>
        <v>300</v>
      </c>
      <c r="P13" s="11">
        <f t="shared" si="5"/>
        <v>0</v>
      </c>
      <c r="Q13" s="11">
        <f t="shared" si="5"/>
        <v>0</v>
      </c>
      <c r="R13" s="11">
        <f t="shared" si="5"/>
        <v>0</v>
      </c>
      <c r="S13" s="11">
        <f t="shared" si="5"/>
        <v>0</v>
      </c>
      <c r="T13" s="11">
        <f t="shared" si="5"/>
        <v>0</v>
      </c>
      <c r="U13" s="11">
        <f t="shared" si="5"/>
        <v>0</v>
      </c>
      <c r="V13" s="11">
        <f t="shared" si="5"/>
        <v>0</v>
      </c>
      <c r="W13" s="21"/>
      <c r="X13" s="21"/>
      <c r="Y13" s="21"/>
      <c r="Z13" s="21"/>
      <c r="AA13" s="21"/>
      <c r="AB13" s="21"/>
      <c r="AC13" s="21"/>
      <c r="AD13" s="21"/>
      <c r="AE13" s="21"/>
      <c r="AF13" s="27"/>
    </row>
    <row r="14" s="1" customFormat="1" ht="141" customHeight="1" spans="1:32">
      <c r="A14" s="13">
        <v>3</v>
      </c>
      <c r="B14" s="11" t="s">
        <v>64</v>
      </c>
      <c r="C14" s="11" t="s">
        <v>46</v>
      </c>
      <c r="D14" s="13" t="s">
        <v>65</v>
      </c>
      <c r="E14" s="13" t="s">
        <v>40</v>
      </c>
      <c r="F14" s="11" t="s">
        <v>42</v>
      </c>
      <c r="G14" s="11" t="s">
        <v>48</v>
      </c>
      <c r="H14" s="13" t="s">
        <v>49</v>
      </c>
      <c r="I14" s="12" t="s">
        <v>50</v>
      </c>
      <c r="J14" s="22" t="s">
        <v>66</v>
      </c>
      <c r="K14" s="11">
        <v>14707</v>
      </c>
      <c r="L14" s="11">
        <v>6457</v>
      </c>
      <c r="M14" s="11">
        <v>15556</v>
      </c>
      <c r="N14" s="13">
        <v>300</v>
      </c>
      <c r="O14" s="13">
        <v>300</v>
      </c>
      <c r="P14" s="11"/>
      <c r="Q14" s="11"/>
      <c r="R14" s="11"/>
      <c r="S14" s="11"/>
      <c r="T14" s="11">
        <f>N14-O14</f>
        <v>0</v>
      </c>
      <c r="U14" s="11"/>
      <c r="V14" s="11"/>
      <c r="W14" s="13" t="s">
        <v>67</v>
      </c>
      <c r="X14" s="11" t="s">
        <v>68</v>
      </c>
      <c r="Y14" s="13" t="s">
        <v>69</v>
      </c>
      <c r="Z14" s="11" t="s">
        <v>70</v>
      </c>
      <c r="AA14" s="11" t="s">
        <v>54</v>
      </c>
      <c r="AB14" s="13" t="s">
        <v>55</v>
      </c>
      <c r="AC14" s="13" t="s">
        <v>71</v>
      </c>
      <c r="AD14" s="28">
        <v>45536</v>
      </c>
      <c r="AE14" s="9"/>
      <c r="AF14" s="13"/>
    </row>
    <row r="15" s="1" customFormat="1" ht="37" customHeight="1" spans="1:32">
      <c r="A15" s="12" t="s">
        <v>43</v>
      </c>
      <c r="B15" s="10" t="s">
        <v>72</v>
      </c>
      <c r="C15" s="10"/>
      <c r="D15" s="10"/>
      <c r="E15" s="10"/>
      <c r="F15" s="10"/>
      <c r="G15" s="10"/>
      <c r="H15" s="10"/>
      <c r="I15" s="10"/>
      <c r="J15" s="10"/>
      <c r="K15" s="21"/>
      <c r="L15" s="11">
        <f t="shared" ref="L15:V15" si="6">SUM(L16:L17)</f>
        <v>4226</v>
      </c>
      <c r="M15" s="11">
        <f t="shared" si="6"/>
        <v>19017</v>
      </c>
      <c r="N15" s="11">
        <f t="shared" si="6"/>
        <v>1714.97</v>
      </c>
      <c r="O15" s="11">
        <f t="shared" si="6"/>
        <v>1714.97</v>
      </c>
      <c r="P15" s="11">
        <f t="shared" si="6"/>
        <v>0</v>
      </c>
      <c r="Q15" s="11">
        <f t="shared" si="6"/>
        <v>0</v>
      </c>
      <c r="R15" s="11">
        <f t="shared" si="6"/>
        <v>0</v>
      </c>
      <c r="S15" s="11">
        <f t="shared" si="6"/>
        <v>0</v>
      </c>
      <c r="T15" s="11">
        <f t="shared" si="6"/>
        <v>0</v>
      </c>
      <c r="U15" s="11">
        <f t="shared" si="6"/>
        <v>0</v>
      </c>
      <c r="V15" s="11">
        <f t="shared" si="6"/>
        <v>0</v>
      </c>
      <c r="W15" s="21"/>
      <c r="X15" s="21"/>
      <c r="Y15" s="21"/>
      <c r="Z15" s="21"/>
      <c r="AA15" s="21"/>
      <c r="AB15" s="21"/>
      <c r="AC15" s="21"/>
      <c r="AD15" s="21"/>
      <c r="AE15" s="21"/>
      <c r="AF15" s="21"/>
    </row>
    <row r="16" s="1" customFormat="1" ht="151" customHeight="1" spans="1:32">
      <c r="A16" s="13">
        <v>4</v>
      </c>
      <c r="B16" s="11" t="s">
        <v>73</v>
      </c>
      <c r="C16" s="11" t="s">
        <v>46</v>
      </c>
      <c r="D16" s="13" t="s">
        <v>74</v>
      </c>
      <c r="E16" s="13" t="s">
        <v>40</v>
      </c>
      <c r="F16" s="11" t="s">
        <v>42</v>
      </c>
      <c r="G16" s="11" t="s">
        <v>48</v>
      </c>
      <c r="H16" s="13" t="s">
        <v>49</v>
      </c>
      <c r="I16" s="12" t="s">
        <v>50</v>
      </c>
      <c r="J16" s="22" t="s">
        <v>75</v>
      </c>
      <c r="K16" s="11">
        <v>3226</v>
      </c>
      <c r="L16" s="11">
        <v>3226</v>
      </c>
      <c r="M16" s="11">
        <v>14517</v>
      </c>
      <c r="N16" s="13">
        <v>1600</v>
      </c>
      <c r="O16" s="13">
        <v>1600</v>
      </c>
      <c r="P16" s="11"/>
      <c r="Q16" s="11"/>
      <c r="R16" s="11"/>
      <c r="S16" s="11"/>
      <c r="T16" s="11"/>
      <c r="U16" s="11"/>
      <c r="V16" s="11"/>
      <c r="W16" s="13" t="s">
        <v>76</v>
      </c>
      <c r="X16" s="11" t="s">
        <v>77</v>
      </c>
      <c r="Y16" s="13" t="s">
        <v>76</v>
      </c>
      <c r="Z16" s="11" t="s">
        <v>77</v>
      </c>
      <c r="AA16" s="11" t="s">
        <v>78</v>
      </c>
      <c r="AB16" s="13" t="s">
        <v>79</v>
      </c>
      <c r="AC16" s="13" t="s">
        <v>80</v>
      </c>
      <c r="AD16" s="28">
        <v>45536</v>
      </c>
      <c r="AE16" s="9"/>
      <c r="AF16" s="13"/>
    </row>
    <row r="17" s="1" customFormat="1" ht="120" customHeight="1" spans="1:32">
      <c r="A17" s="13">
        <v>5</v>
      </c>
      <c r="B17" s="11" t="s">
        <v>81</v>
      </c>
      <c r="C17" s="11" t="s">
        <v>46</v>
      </c>
      <c r="D17" s="13" t="s">
        <v>82</v>
      </c>
      <c r="E17" s="13" t="s">
        <v>40</v>
      </c>
      <c r="F17" s="11" t="s">
        <v>42</v>
      </c>
      <c r="G17" s="11" t="s">
        <v>48</v>
      </c>
      <c r="H17" s="13" t="s">
        <v>49</v>
      </c>
      <c r="I17" s="12" t="s">
        <v>50</v>
      </c>
      <c r="J17" s="22" t="s">
        <v>83</v>
      </c>
      <c r="K17" s="11">
        <v>1000</v>
      </c>
      <c r="L17" s="11">
        <v>1000</v>
      </c>
      <c r="M17" s="11">
        <v>4500</v>
      </c>
      <c r="N17" s="13">
        <v>114.97</v>
      </c>
      <c r="O17" s="13">
        <v>114.97</v>
      </c>
      <c r="P17" s="11"/>
      <c r="Q17" s="11"/>
      <c r="R17" s="11"/>
      <c r="S17" s="11"/>
      <c r="T17" s="11"/>
      <c r="U17" s="11"/>
      <c r="V17" s="11"/>
      <c r="W17" s="13" t="s">
        <v>84</v>
      </c>
      <c r="X17" s="11" t="s">
        <v>85</v>
      </c>
      <c r="Y17" s="13" t="s">
        <v>84</v>
      </c>
      <c r="Z17" s="11" t="s">
        <v>85</v>
      </c>
      <c r="AA17" s="11" t="s">
        <v>86</v>
      </c>
      <c r="AB17" s="13" t="s">
        <v>87</v>
      </c>
      <c r="AC17" s="13" t="s">
        <v>88</v>
      </c>
      <c r="AD17" s="28">
        <v>45536</v>
      </c>
      <c r="AE17" s="9"/>
      <c r="AF17" s="13"/>
    </row>
    <row r="18" s="1" customFormat="1" ht="37" customHeight="1" spans="1:32">
      <c r="A18" s="12" t="s">
        <v>43</v>
      </c>
      <c r="B18" s="10" t="s">
        <v>89</v>
      </c>
      <c r="C18" s="10"/>
      <c r="D18" s="10"/>
      <c r="E18" s="10"/>
      <c r="F18" s="10"/>
      <c r="G18" s="10"/>
      <c r="H18" s="10"/>
      <c r="I18" s="10"/>
      <c r="J18" s="10"/>
      <c r="K18" s="11">
        <f t="shared" ref="K18:V18" si="7">K19</f>
        <v>2900</v>
      </c>
      <c r="L18" s="11">
        <f t="shared" si="7"/>
        <v>9989</v>
      </c>
      <c r="M18" s="11">
        <f t="shared" si="7"/>
        <v>9989</v>
      </c>
      <c r="N18" s="11">
        <f t="shared" si="7"/>
        <v>2200</v>
      </c>
      <c r="O18" s="11">
        <f t="shared" si="7"/>
        <v>2200</v>
      </c>
      <c r="P18" s="11">
        <f t="shared" si="7"/>
        <v>0</v>
      </c>
      <c r="Q18" s="11">
        <f t="shared" si="7"/>
        <v>0</v>
      </c>
      <c r="R18" s="11">
        <f t="shared" si="7"/>
        <v>0</v>
      </c>
      <c r="S18" s="11">
        <f t="shared" si="7"/>
        <v>0</v>
      </c>
      <c r="T18" s="11">
        <f t="shared" si="7"/>
        <v>0</v>
      </c>
      <c r="U18" s="11">
        <f t="shared" si="7"/>
        <v>0</v>
      </c>
      <c r="V18" s="11">
        <f t="shared" si="7"/>
        <v>0</v>
      </c>
      <c r="W18" s="21"/>
      <c r="X18" s="21"/>
      <c r="Y18" s="21"/>
      <c r="Z18" s="21"/>
      <c r="AA18" s="21"/>
      <c r="AB18" s="21"/>
      <c r="AC18" s="21"/>
      <c r="AD18" s="21"/>
      <c r="AE18" s="21"/>
      <c r="AF18" s="21"/>
    </row>
    <row r="19" s="1" customFormat="1" ht="136" customHeight="1" spans="1:32">
      <c r="A19" s="13">
        <v>6</v>
      </c>
      <c r="B19" s="11" t="s">
        <v>90</v>
      </c>
      <c r="C19" s="11" t="s">
        <v>46</v>
      </c>
      <c r="D19" s="13" t="s">
        <v>91</v>
      </c>
      <c r="E19" s="13" t="s">
        <v>40</v>
      </c>
      <c r="F19" s="11" t="s">
        <v>42</v>
      </c>
      <c r="G19" s="11" t="s">
        <v>48</v>
      </c>
      <c r="H19" s="13" t="s">
        <v>49</v>
      </c>
      <c r="I19" s="12" t="s">
        <v>50</v>
      </c>
      <c r="J19" s="22" t="s">
        <v>92</v>
      </c>
      <c r="K19" s="11">
        <v>2900</v>
      </c>
      <c r="L19" s="11">
        <v>9989</v>
      </c>
      <c r="M19" s="11">
        <v>9989</v>
      </c>
      <c r="N19" s="13">
        <v>2200</v>
      </c>
      <c r="O19" s="13">
        <v>2200</v>
      </c>
      <c r="P19" s="23"/>
      <c r="Q19" s="11"/>
      <c r="R19" s="11"/>
      <c r="S19" s="11"/>
      <c r="T19" s="11">
        <f>N19-O19</f>
        <v>0</v>
      </c>
      <c r="U19" s="11"/>
      <c r="V19" s="11"/>
      <c r="W19" s="13" t="s">
        <v>52</v>
      </c>
      <c r="X19" s="11" t="s">
        <v>53</v>
      </c>
      <c r="Y19" s="13" t="s">
        <v>52</v>
      </c>
      <c r="Z19" s="11" t="s">
        <v>53</v>
      </c>
      <c r="AA19" s="11" t="s">
        <v>54</v>
      </c>
      <c r="AB19" s="13" t="s">
        <v>93</v>
      </c>
      <c r="AC19" s="13" t="s">
        <v>94</v>
      </c>
      <c r="AD19" s="28">
        <v>45536</v>
      </c>
      <c r="AE19" s="9"/>
      <c r="AF19" s="13"/>
    </row>
    <row r="20" s="1" customFormat="1" ht="44" customHeight="1" spans="1:32">
      <c r="A20" s="12" t="s">
        <v>41</v>
      </c>
      <c r="B20" s="10" t="s">
        <v>95</v>
      </c>
      <c r="C20" s="10"/>
      <c r="D20" s="10"/>
      <c r="E20" s="10"/>
      <c r="F20" s="10"/>
      <c r="G20" s="10"/>
      <c r="H20" s="10"/>
      <c r="I20" s="10"/>
      <c r="J20" s="10"/>
      <c r="K20" s="9"/>
      <c r="L20" s="11">
        <f>L21+L44</f>
        <v>29392</v>
      </c>
      <c r="M20" s="11">
        <f t="shared" ref="M20:V20" si="8">M21+M44</f>
        <v>118872</v>
      </c>
      <c r="N20" s="11">
        <f t="shared" si="8"/>
        <v>18896.05</v>
      </c>
      <c r="O20" s="11">
        <f t="shared" si="8"/>
        <v>10590.229</v>
      </c>
      <c r="P20" s="11">
        <f t="shared" si="8"/>
        <v>5493</v>
      </c>
      <c r="Q20" s="11">
        <f t="shared" si="8"/>
        <v>0</v>
      </c>
      <c r="R20" s="11">
        <f t="shared" si="8"/>
        <v>0</v>
      </c>
      <c r="S20" s="11">
        <f t="shared" si="8"/>
        <v>160</v>
      </c>
      <c r="T20" s="11">
        <f t="shared" si="8"/>
        <v>2652.821</v>
      </c>
      <c r="U20" s="11">
        <f t="shared" si="8"/>
        <v>0</v>
      </c>
      <c r="V20" s="11">
        <f t="shared" si="8"/>
        <v>0</v>
      </c>
      <c r="W20" s="9"/>
      <c r="X20" s="9"/>
      <c r="Y20" s="9"/>
      <c r="Z20" s="9"/>
      <c r="AA20" s="9"/>
      <c r="AB20" s="9"/>
      <c r="AC20" s="9"/>
      <c r="AD20" s="9"/>
      <c r="AE20" s="9"/>
      <c r="AF20" s="11"/>
    </row>
    <row r="21" s="1" customFormat="1" ht="42" customHeight="1" spans="1:32">
      <c r="A21" s="12" t="s">
        <v>43</v>
      </c>
      <c r="B21" s="10" t="s">
        <v>96</v>
      </c>
      <c r="C21" s="10"/>
      <c r="D21" s="10"/>
      <c r="E21" s="10"/>
      <c r="F21" s="10"/>
      <c r="G21" s="10"/>
      <c r="H21" s="10"/>
      <c r="I21" s="10"/>
      <c r="J21" s="10"/>
      <c r="K21" s="11"/>
      <c r="L21" s="11">
        <f t="shared" ref="L21:V21" si="9">SUM(L22:L43)</f>
        <v>28296</v>
      </c>
      <c r="M21" s="11">
        <f t="shared" si="9"/>
        <v>116328</v>
      </c>
      <c r="N21" s="11">
        <f t="shared" si="9"/>
        <v>17985.59</v>
      </c>
      <c r="O21" s="11">
        <f t="shared" si="9"/>
        <v>10199.769</v>
      </c>
      <c r="P21" s="11">
        <f t="shared" si="9"/>
        <v>4973</v>
      </c>
      <c r="Q21" s="11">
        <f t="shared" si="9"/>
        <v>0</v>
      </c>
      <c r="R21" s="11">
        <f t="shared" si="9"/>
        <v>0</v>
      </c>
      <c r="S21" s="11">
        <f t="shared" si="9"/>
        <v>160</v>
      </c>
      <c r="T21" s="11">
        <f t="shared" si="9"/>
        <v>2652.821</v>
      </c>
      <c r="U21" s="11">
        <f t="shared" si="9"/>
        <v>0</v>
      </c>
      <c r="V21" s="11">
        <f t="shared" si="9"/>
        <v>0</v>
      </c>
      <c r="W21" s="11"/>
      <c r="X21" s="11"/>
      <c r="Y21" s="11"/>
      <c r="Z21" s="11"/>
      <c r="AA21" s="11"/>
      <c r="AB21" s="11"/>
      <c r="AC21" s="11"/>
      <c r="AD21" s="11"/>
      <c r="AE21" s="9"/>
      <c r="AF21" s="11"/>
    </row>
    <row r="22" s="1" customFormat="1" ht="131" customHeight="1" spans="1:32">
      <c r="A22" s="14">
        <v>7</v>
      </c>
      <c r="B22" s="11" t="s">
        <v>97</v>
      </c>
      <c r="C22" s="12" t="s">
        <v>46</v>
      </c>
      <c r="D22" s="13" t="s">
        <v>98</v>
      </c>
      <c r="E22" s="14" t="s">
        <v>40</v>
      </c>
      <c r="F22" s="12" t="s">
        <v>95</v>
      </c>
      <c r="G22" s="12" t="s">
        <v>48</v>
      </c>
      <c r="H22" s="14" t="s">
        <v>99</v>
      </c>
      <c r="I22" s="12" t="s">
        <v>50</v>
      </c>
      <c r="J22" s="13" t="s">
        <v>100</v>
      </c>
      <c r="K22" s="11">
        <v>2600</v>
      </c>
      <c r="L22" s="11">
        <v>527</v>
      </c>
      <c r="M22" s="11">
        <v>2022</v>
      </c>
      <c r="N22" s="13">
        <v>850</v>
      </c>
      <c r="O22" s="11">
        <v>850</v>
      </c>
      <c r="P22" s="9"/>
      <c r="Q22" s="9"/>
      <c r="R22" s="9"/>
      <c r="S22" s="9"/>
      <c r="T22" s="9"/>
      <c r="U22" s="9"/>
      <c r="V22" s="9"/>
      <c r="W22" s="13" t="s">
        <v>101</v>
      </c>
      <c r="X22" s="11" t="s">
        <v>102</v>
      </c>
      <c r="Y22" s="13" t="s">
        <v>52</v>
      </c>
      <c r="Z22" s="11" t="s">
        <v>53</v>
      </c>
      <c r="AA22" s="11" t="s">
        <v>54</v>
      </c>
      <c r="AB22" s="13" t="s">
        <v>103</v>
      </c>
      <c r="AC22" s="13" t="s">
        <v>104</v>
      </c>
      <c r="AD22" s="28">
        <v>45536</v>
      </c>
      <c r="AE22" s="9"/>
      <c r="AF22" s="13"/>
    </row>
    <row r="23" s="1" customFormat="1" ht="96" customHeight="1" spans="1:32">
      <c r="A23" s="14">
        <v>8</v>
      </c>
      <c r="B23" s="11" t="s">
        <v>105</v>
      </c>
      <c r="C23" s="12" t="s">
        <v>46</v>
      </c>
      <c r="D23" s="12" t="s">
        <v>106</v>
      </c>
      <c r="E23" s="14" t="s">
        <v>40</v>
      </c>
      <c r="F23" s="12" t="s">
        <v>95</v>
      </c>
      <c r="G23" s="12" t="s">
        <v>48</v>
      </c>
      <c r="H23" s="14" t="s">
        <v>107</v>
      </c>
      <c r="I23" s="12" t="s">
        <v>50</v>
      </c>
      <c r="J23" s="13" t="s">
        <v>108</v>
      </c>
      <c r="K23" s="11">
        <v>2000</v>
      </c>
      <c r="L23" s="11">
        <v>503</v>
      </c>
      <c r="M23" s="11">
        <v>2140</v>
      </c>
      <c r="N23" s="13">
        <v>730</v>
      </c>
      <c r="O23" s="11"/>
      <c r="P23" s="9">
        <v>730</v>
      </c>
      <c r="Q23" s="9"/>
      <c r="R23" s="9"/>
      <c r="S23" s="9"/>
      <c r="T23" s="13"/>
      <c r="U23" s="9"/>
      <c r="V23" s="9"/>
      <c r="W23" s="13" t="s">
        <v>101</v>
      </c>
      <c r="X23" s="11" t="s">
        <v>102</v>
      </c>
      <c r="Y23" s="13" t="s">
        <v>52</v>
      </c>
      <c r="Z23" s="11" t="s">
        <v>53</v>
      </c>
      <c r="AA23" s="11" t="s">
        <v>54</v>
      </c>
      <c r="AB23" s="13" t="s">
        <v>109</v>
      </c>
      <c r="AC23" s="13" t="s">
        <v>110</v>
      </c>
      <c r="AD23" s="29" t="s">
        <v>111</v>
      </c>
      <c r="AE23" s="28">
        <v>45597</v>
      </c>
      <c r="AF23" s="9"/>
    </row>
    <row r="24" s="1" customFormat="1" ht="93" customHeight="1" spans="1:32">
      <c r="A24" s="14">
        <v>9</v>
      </c>
      <c r="B24" s="11" t="s">
        <v>112</v>
      </c>
      <c r="C24" s="12" t="s">
        <v>46</v>
      </c>
      <c r="D24" s="14" t="s">
        <v>113</v>
      </c>
      <c r="E24" s="14" t="s">
        <v>40</v>
      </c>
      <c r="F24" s="12" t="s">
        <v>95</v>
      </c>
      <c r="G24" s="12" t="s">
        <v>48</v>
      </c>
      <c r="H24" s="14" t="s">
        <v>114</v>
      </c>
      <c r="I24" s="12" t="s">
        <v>50</v>
      </c>
      <c r="J24" s="13" t="s">
        <v>115</v>
      </c>
      <c r="K24" s="11">
        <v>2000</v>
      </c>
      <c r="L24" s="11">
        <v>488</v>
      </c>
      <c r="M24" s="11">
        <v>3443</v>
      </c>
      <c r="N24" s="13">
        <v>770</v>
      </c>
      <c r="O24" s="11">
        <v>770</v>
      </c>
      <c r="P24" s="9"/>
      <c r="Q24" s="9"/>
      <c r="R24" s="9"/>
      <c r="S24" s="9"/>
      <c r="T24" s="9"/>
      <c r="U24" s="9"/>
      <c r="V24" s="9"/>
      <c r="W24" s="13" t="s">
        <v>101</v>
      </c>
      <c r="X24" s="11" t="s">
        <v>102</v>
      </c>
      <c r="Y24" s="13" t="s">
        <v>67</v>
      </c>
      <c r="Z24" s="11" t="s">
        <v>68</v>
      </c>
      <c r="AA24" s="11" t="s">
        <v>54</v>
      </c>
      <c r="AB24" s="13" t="s">
        <v>116</v>
      </c>
      <c r="AC24" s="13" t="s">
        <v>117</v>
      </c>
      <c r="AD24" s="28">
        <v>45536</v>
      </c>
      <c r="AE24" s="9"/>
      <c r="AF24" s="13"/>
    </row>
    <row r="25" s="1" customFormat="1" ht="96" customHeight="1" spans="1:32">
      <c r="A25" s="14">
        <v>10</v>
      </c>
      <c r="B25" s="11" t="s">
        <v>118</v>
      </c>
      <c r="C25" s="12" t="s">
        <v>46</v>
      </c>
      <c r="D25" s="15" t="s">
        <v>119</v>
      </c>
      <c r="E25" s="14" t="s">
        <v>40</v>
      </c>
      <c r="F25" s="12" t="s">
        <v>95</v>
      </c>
      <c r="G25" s="12" t="s">
        <v>48</v>
      </c>
      <c r="H25" s="15" t="s">
        <v>120</v>
      </c>
      <c r="I25" s="12" t="s">
        <v>50</v>
      </c>
      <c r="J25" s="15" t="s">
        <v>121</v>
      </c>
      <c r="K25" s="11">
        <v>50000</v>
      </c>
      <c r="L25" s="11">
        <v>170</v>
      </c>
      <c r="M25" s="11">
        <v>290</v>
      </c>
      <c r="N25" s="15">
        <v>49</v>
      </c>
      <c r="O25" s="13"/>
      <c r="P25" s="15">
        <v>49</v>
      </c>
      <c r="Q25" s="9"/>
      <c r="R25" s="9"/>
      <c r="S25" s="9"/>
      <c r="T25" s="9"/>
      <c r="U25" s="9"/>
      <c r="V25" s="9"/>
      <c r="W25" s="13" t="s">
        <v>122</v>
      </c>
      <c r="X25" s="11" t="s">
        <v>123</v>
      </c>
      <c r="Y25" s="13" t="s">
        <v>52</v>
      </c>
      <c r="Z25" s="11" t="s">
        <v>53</v>
      </c>
      <c r="AA25" s="15" t="s">
        <v>54</v>
      </c>
      <c r="AB25" s="15" t="s">
        <v>124</v>
      </c>
      <c r="AC25" s="15" t="s">
        <v>125</v>
      </c>
      <c r="AD25" s="29" t="s">
        <v>111</v>
      </c>
      <c r="AE25" s="28"/>
      <c r="AF25" s="9"/>
    </row>
    <row r="26" s="1" customFormat="1" ht="97" customHeight="1" spans="1:32">
      <c r="A26" s="14">
        <v>11</v>
      </c>
      <c r="B26" s="11" t="s">
        <v>126</v>
      </c>
      <c r="C26" s="12" t="s">
        <v>46</v>
      </c>
      <c r="D26" s="15" t="s">
        <v>127</v>
      </c>
      <c r="E26" s="14" t="s">
        <v>40</v>
      </c>
      <c r="F26" s="12" t="s">
        <v>95</v>
      </c>
      <c r="G26" s="12" t="s">
        <v>48</v>
      </c>
      <c r="H26" s="15" t="s">
        <v>128</v>
      </c>
      <c r="I26" s="12" t="s">
        <v>50</v>
      </c>
      <c r="J26" s="15" t="s">
        <v>129</v>
      </c>
      <c r="K26" s="11">
        <v>570</v>
      </c>
      <c r="L26" s="11">
        <v>101</v>
      </c>
      <c r="M26" s="11">
        <v>310</v>
      </c>
      <c r="N26" s="15">
        <v>110</v>
      </c>
      <c r="O26" s="13"/>
      <c r="P26" s="15">
        <v>110</v>
      </c>
      <c r="Q26" s="9"/>
      <c r="R26" s="9"/>
      <c r="S26" s="9"/>
      <c r="T26" s="9"/>
      <c r="U26" s="9"/>
      <c r="V26" s="9"/>
      <c r="W26" s="13" t="s">
        <v>122</v>
      </c>
      <c r="X26" s="11" t="s">
        <v>123</v>
      </c>
      <c r="Y26" s="13" t="s">
        <v>52</v>
      </c>
      <c r="Z26" s="11" t="s">
        <v>53</v>
      </c>
      <c r="AA26" s="15" t="s">
        <v>54</v>
      </c>
      <c r="AB26" s="15" t="s">
        <v>130</v>
      </c>
      <c r="AC26" s="15" t="s">
        <v>131</v>
      </c>
      <c r="AD26" s="29" t="s">
        <v>111</v>
      </c>
      <c r="AE26" s="28"/>
      <c r="AF26" s="9"/>
    </row>
    <row r="27" s="1" customFormat="1" ht="89" customHeight="1" spans="1:32">
      <c r="A27" s="14">
        <v>12</v>
      </c>
      <c r="B27" s="11" t="s">
        <v>132</v>
      </c>
      <c r="C27" s="12" t="s">
        <v>46</v>
      </c>
      <c r="D27" s="16" t="s">
        <v>133</v>
      </c>
      <c r="E27" s="14" t="s">
        <v>40</v>
      </c>
      <c r="F27" s="12" t="s">
        <v>95</v>
      </c>
      <c r="G27" s="12" t="s">
        <v>48</v>
      </c>
      <c r="H27" s="16" t="s">
        <v>134</v>
      </c>
      <c r="I27" s="12" t="s">
        <v>50</v>
      </c>
      <c r="J27" s="16" t="s">
        <v>135</v>
      </c>
      <c r="K27" s="11">
        <v>501</v>
      </c>
      <c r="L27" s="11">
        <v>50</v>
      </c>
      <c r="M27" s="11">
        <v>120</v>
      </c>
      <c r="N27" s="13">
        <v>168.7</v>
      </c>
      <c r="O27" s="11">
        <v>168.7</v>
      </c>
      <c r="P27" s="9"/>
      <c r="Q27" s="9"/>
      <c r="R27" s="9"/>
      <c r="S27" s="9"/>
      <c r="T27" s="9"/>
      <c r="U27" s="9"/>
      <c r="V27" s="9"/>
      <c r="W27" s="13" t="s">
        <v>122</v>
      </c>
      <c r="X27" s="11" t="s">
        <v>123</v>
      </c>
      <c r="Y27" s="13" t="s">
        <v>52</v>
      </c>
      <c r="Z27" s="11" t="s">
        <v>53</v>
      </c>
      <c r="AA27" s="11" t="s">
        <v>54</v>
      </c>
      <c r="AB27" s="13" t="s">
        <v>136</v>
      </c>
      <c r="AC27" s="13" t="s">
        <v>137</v>
      </c>
      <c r="AD27" s="28">
        <v>45536</v>
      </c>
      <c r="AE27" s="23"/>
      <c r="AF27" s="9"/>
    </row>
    <row r="28" s="1" customFormat="1" ht="152" customHeight="1" spans="1:32">
      <c r="A28" s="14">
        <v>13</v>
      </c>
      <c r="B28" s="11" t="s">
        <v>138</v>
      </c>
      <c r="C28" s="12" t="s">
        <v>46</v>
      </c>
      <c r="D28" s="14" t="s">
        <v>139</v>
      </c>
      <c r="E28" s="14" t="s">
        <v>40</v>
      </c>
      <c r="F28" s="12" t="s">
        <v>95</v>
      </c>
      <c r="G28" s="12" t="s">
        <v>48</v>
      </c>
      <c r="H28" s="14" t="s">
        <v>140</v>
      </c>
      <c r="I28" s="12">
        <v>2024</v>
      </c>
      <c r="J28" s="14" t="s">
        <v>141</v>
      </c>
      <c r="K28" s="12">
        <v>285</v>
      </c>
      <c r="L28" s="12">
        <v>347</v>
      </c>
      <c r="M28" s="12">
        <v>1805</v>
      </c>
      <c r="N28" s="14">
        <v>390</v>
      </c>
      <c r="O28" s="12">
        <v>390</v>
      </c>
      <c r="P28" s="12"/>
      <c r="Q28" s="12"/>
      <c r="R28" s="12"/>
      <c r="S28" s="12"/>
      <c r="T28" s="12"/>
      <c r="U28" s="12"/>
      <c r="V28" s="12"/>
      <c r="W28" s="14" t="s">
        <v>142</v>
      </c>
      <c r="X28" s="12" t="s">
        <v>143</v>
      </c>
      <c r="Y28" s="14" t="s">
        <v>69</v>
      </c>
      <c r="Z28" s="12" t="s">
        <v>70</v>
      </c>
      <c r="AA28" s="12" t="s">
        <v>54</v>
      </c>
      <c r="AB28" s="14" t="s">
        <v>144</v>
      </c>
      <c r="AC28" s="14" t="s">
        <v>145</v>
      </c>
      <c r="AD28" s="28">
        <v>45566</v>
      </c>
      <c r="AE28" s="12"/>
      <c r="AF28" s="14"/>
    </row>
    <row r="29" s="1" customFormat="1" ht="120" customHeight="1" spans="1:32">
      <c r="A29" s="14">
        <v>14</v>
      </c>
      <c r="B29" s="11" t="s">
        <v>146</v>
      </c>
      <c r="C29" s="12">
        <v>2025</v>
      </c>
      <c r="D29" s="14" t="s">
        <v>147</v>
      </c>
      <c r="E29" s="14" t="s">
        <v>40</v>
      </c>
      <c r="F29" s="12" t="s">
        <v>95</v>
      </c>
      <c r="G29" s="12" t="s">
        <v>148</v>
      </c>
      <c r="H29" s="14" t="s">
        <v>128</v>
      </c>
      <c r="I29" s="12" t="s">
        <v>50</v>
      </c>
      <c r="J29" s="14" t="s">
        <v>149</v>
      </c>
      <c r="K29" s="12">
        <v>88</v>
      </c>
      <c r="L29" s="11">
        <v>2000</v>
      </c>
      <c r="M29" s="11">
        <v>5200</v>
      </c>
      <c r="N29" s="13">
        <v>10250</v>
      </c>
      <c r="O29" s="11">
        <v>4247.069</v>
      </c>
      <c r="P29" s="11">
        <v>3350.11</v>
      </c>
      <c r="Q29" s="11"/>
      <c r="R29" s="11"/>
      <c r="S29" s="11"/>
      <c r="T29" s="11">
        <f>N29-O29-P29</f>
        <v>2652.821</v>
      </c>
      <c r="U29" s="11" t="s">
        <v>150</v>
      </c>
      <c r="V29" s="11"/>
      <c r="W29" s="13" t="s">
        <v>69</v>
      </c>
      <c r="X29" s="11" t="s">
        <v>70</v>
      </c>
      <c r="Y29" s="13" t="s">
        <v>69</v>
      </c>
      <c r="Z29" s="11" t="s">
        <v>70</v>
      </c>
      <c r="AA29" s="11" t="s">
        <v>54</v>
      </c>
      <c r="AB29" s="13" t="s">
        <v>151</v>
      </c>
      <c r="AC29" s="13" t="s">
        <v>152</v>
      </c>
      <c r="AD29" s="28">
        <v>45597</v>
      </c>
      <c r="AE29" s="9"/>
      <c r="AF29" s="13" t="s">
        <v>153</v>
      </c>
    </row>
    <row r="30" s="1" customFormat="1" ht="120" customHeight="1" spans="1:32">
      <c r="A30" s="14">
        <v>15</v>
      </c>
      <c r="B30" s="11" t="s">
        <v>154</v>
      </c>
      <c r="C30" s="12" t="s">
        <v>46</v>
      </c>
      <c r="D30" s="14" t="s">
        <v>155</v>
      </c>
      <c r="E30" s="14" t="s">
        <v>40</v>
      </c>
      <c r="F30" s="12" t="s">
        <v>95</v>
      </c>
      <c r="G30" s="12" t="s">
        <v>48</v>
      </c>
      <c r="H30" s="14" t="s">
        <v>156</v>
      </c>
      <c r="I30" s="12" t="s">
        <v>50</v>
      </c>
      <c r="J30" s="14" t="s">
        <v>157</v>
      </c>
      <c r="K30" s="11">
        <v>2350</v>
      </c>
      <c r="L30" s="11">
        <v>248</v>
      </c>
      <c r="M30" s="11">
        <v>1068</v>
      </c>
      <c r="N30" s="13">
        <v>800</v>
      </c>
      <c r="O30" s="11">
        <v>800</v>
      </c>
      <c r="P30" s="9"/>
      <c r="Q30" s="9"/>
      <c r="R30" s="9"/>
      <c r="S30" s="11"/>
      <c r="T30" s="9"/>
      <c r="U30" s="9"/>
      <c r="V30" s="9"/>
      <c r="W30" s="13" t="s">
        <v>101</v>
      </c>
      <c r="X30" s="11" t="s">
        <v>102</v>
      </c>
      <c r="Y30" s="13" t="s">
        <v>52</v>
      </c>
      <c r="Z30" s="11" t="s">
        <v>53</v>
      </c>
      <c r="AA30" s="11" t="s">
        <v>54</v>
      </c>
      <c r="AB30" s="13" t="s">
        <v>158</v>
      </c>
      <c r="AC30" s="13" t="s">
        <v>159</v>
      </c>
      <c r="AD30" s="28">
        <v>45597</v>
      </c>
      <c r="AE30" s="9"/>
      <c r="AF30" s="13"/>
    </row>
    <row r="31" s="1" customFormat="1" ht="120" customHeight="1" spans="1:32">
      <c r="A31" s="14">
        <v>16</v>
      </c>
      <c r="B31" s="11" t="s">
        <v>160</v>
      </c>
      <c r="C31" s="12" t="s">
        <v>46</v>
      </c>
      <c r="D31" s="17" t="s">
        <v>161</v>
      </c>
      <c r="E31" s="14" t="s">
        <v>40</v>
      </c>
      <c r="F31" s="12" t="s">
        <v>95</v>
      </c>
      <c r="G31" s="12" t="s">
        <v>48</v>
      </c>
      <c r="H31" s="17" t="s">
        <v>128</v>
      </c>
      <c r="I31" s="12" t="s">
        <v>50</v>
      </c>
      <c r="J31" s="17" t="s">
        <v>162</v>
      </c>
      <c r="K31" s="11">
        <v>1</v>
      </c>
      <c r="L31" s="11">
        <v>983</v>
      </c>
      <c r="M31" s="11">
        <v>4289</v>
      </c>
      <c r="N31" s="13">
        <v>153</v>
      </c>
      <c r="O31" s="13">
        <v>153</v>
      </c>
      <c r="P31" s="9"/>
      <c r="Q31" s="9"/>
      <c r="R31" s="9"/>
      <c r="S31" s="9"/>
      <c r="T31" s="9"/>
      <c r="U31" s="9"/>
      <c r="V31" s="9"/>
      <c r="W31" s="13" t="s">
        <v>122</v>
      </c>
      <c r="X31" s="11" t="s">
        <v>123</v>
      </c>
      <c r="Y31" s="13" t="s">
        <v>52</v>
      </c>
      <c r="Z31" s="11" t="s">
        <v>53</v>
      </c>
      <c r="AA31" s="15" t="s">
        <v>54</v>
      </c>
      <c r="AB31" s="13" t="s">
        <v>163</v>
      </c>
      <c r="AC31" s="13" t="s">
        <v>164</v>
      </c>
      <c r="AD31" s="28">
        <v>45536</v>
      </c>
      <c r="AE31" s="9"/>
      <c r="AF31" s="13"/>
    </row>
    <row r="32" s="1" customFormat="1" ht="85" customHeight="1" spans="1:32">
      <c r="A32" s="14">
        <v>17</v>
      </c>
      <c r="B32" s="11" t="s">
        <v>165</v>
      </c>
      <c r="C32" s="12" t="s">
        <v>46</v>
      </c>
      <c r="D32" s="14" t="s">
        <v>166</v>
      </c>
      <c r="E32" s="14" t="s">
        <v>40</v>
      </c>
      <c r="F32" s="12" t="s">
        <v>95</v>
      </c>
      <c r="G32" s="12" t="s">
        <v>48</v>
      </c>
      <c r="H32" s="14" t="s">
        <v>128</v>
      </c>
      <c r="I32" s="12" t="s">
        <v>167</v>
      </c>
      <c r="J32" s="14" t="s">
        <v>168</v>
      </c>
      <c r="K32" s="12">
        <v>800</v>
      </c>
      <c r="L32" s="12"/>
      <c r="M32" s="12"/>
      <c r="N32" s="14">
        <v>39.2</v>
      </c>
      <c r="O32" s="14">
        <v>39.2</v>
      </c>
      <c r="P32" s="12"/>
      <c r="Q32" s="12"/>
      <c r="R32" s="12"/>
      <c r="S32" s="12"/>
      <c r="T32" s="12"/>
      <c r="U32" s="12"/>
      <c r="V32" s="12"/>
      <c r="W32" s="13" t="s">
        <v>122</v>
      </c>
      <c r="X32" s="11" t="s">
        <v>123</v>
      </c>
      <c r="Y32" s="13" t="s">
        <v>52</v>
      </c>
      <c r="Z32" s="11" t="s">
        <v>53</v>
      </c>
      <c r="AA32" s="15" t="s">
        <v>54</v>
      </c>
      <c r="AB32" s="13" t="s">
        <v>169</v>
      </c>
      <c r="AC32" s="13" t="s">
        <v>170</v>
      </c>
      <c r="AD32" s="28"/>
      <c r="AE32" s="30"/>
      <c r="AF32" s="31"/>
    </row>
    <row r="33" s="1" customFormat="1" ht="85" customHeight="1" spans="1:32">
      <c r="A33" s="14">
        <v>18</v>
      </c>
      <c r="B33" s="11" t="s">
        <v>171</v>
      </c>
      <c r="C33" s="12" t="s">
        <v>46</v>
      </c>
      <c r="D33" s="14" t="s">
        <v>172</v>
      </c>
      <c r="E33" s="14" t="s">
        <v>40</v>
      </c>
      <c r="F33" s="12" t="s">
        <v>95</v>
      </c>
      <c r="G33" s="12" t="s">
        <v>48</v>
      </c>
      <c r="H33" s="14" t="s">
        <v>134</v>
      </c>
      <c r="I33" s="12" t="s">
        <v>167</v>
      </c>
      <c r="J33" s="14" t="s">
        <v>173</v>
      </c>
      <c r="K33" s="12">
        <v>1000</v>
      </c>
      <c r="L33" s="12"/>
      <c r="M33" s="12"/>
      <c r="N33" s="14">
        <v>49</v>
      </c>
      <c r="O33" s="14">
        <v>49</v>
      </c>
      <c r="P33" s="12"/>
      <c r="Q33" s="12"/>
      <c r="R33" s="12"/>
      <c r="S33" s="12"/>
      <c r="T33" s="12"/>
      <c r="U33" s="12"/>
      <c r="V33" s="12"/>
      <c r="W33" s="13" t="s">
        <v>122</v>
      </c>
      <c r="X33" s="11" t="s">
        <v>123</v>
      </c>
      <c r="Y33" s="13" t="s">
        <v>52</v>
      </c>
      <c r="Z33" s="11" t="s">
        <v>53</v>
      </c>
      <c r="AA33" s="15" t="s">
        <v>54</v>
      </c>
      <c r="AB33" s="13" t="s">
        <v>169</v>
      </c>
      <c r="AC33" s="13" t="s">
        <v>170</v>
      </c>
      <c r="AD33" s="28"/>
      <c r="AE33" s="30"/>
      <c r="AF33" s="31"/>
    </row>
    <row r="34" s="1" customFormat="1" ht="120" customHeight="1" spans="1:32">
      <c r="A34" s="14">
        <v>19</v>
      </c>
      <c r="B34" s="11" t="s">
        <v>174</v>
      </c>
      <c r="C34" s="12" t="s">
        <v>46</v>
      </c>
      <c r="D34" s="14" t="s">
        <v>175</v>
      </c>
      <c r="E34" s="14" t="s">
        <v>40</v>
      </c>
      <c r="F34" s="12" t="s">
        <v>95</v>
      </c>
      <c r="G34" s="12" t="s">
        <v>48</v>
      </c>
      <c r="H34" s="17" t="s">
        <v>176</v>
      </c>
      <c r="I34" s="12" t="s">
        <v>50</v>
      </c>
      <c r="J34" s="14" t="s">
        <v>177</v>
      </c>
      <c r="K34" s="12">
        <v>57200</v>
      </c>
      <c r="L34" s="12">
        <v>5623</v>
      </c>
      <c r="M34" s="12">
        <v>25632</v>
      </c>
      <c r="N34" s="14">
        <v>390</v>
      </c>
      <c r="O34" s="13">
        <v>390</v>
      </c>
      <c r="P34" s="12"/>
      <c r="Q34" s="12"/>
      <c r="R34" s="12"/>
      <c r="S34" s="12"/>
      <c r="T34" s="12"/>
      <c r="U34" s="12"/>
      <c r="V34" s="12"/>
      <c r="W34" s="13" t="s">
        <v>52</v>
      </c>
      <c r="X34" s="11" t="s">
        <v>53</v>
      </c>
      <c r="Y34" s="13" t="s">
        <v>52</v>
      </c>
      <c r="Z34" s="11" t="s">
        <v>53</v>
      </c>
      <c r="AA34" s="15" t="s">
        <v>54</v>
      </c>
      <c r="AB34" s="13" t="s">
        <v>136</v>
      </c>
      <c r="AC34" s="13" t="s">
        <v>136</v>
      </c>
      <c r="AD34" s="28"/>
      <c r="AE34" s="30"/>
      <c r="AF34" s="31"/>
    </row>
    <row r="35" s="1" customFormat="1" ht="120" customHeight="1" spans="1:32">
      <c r="A35" s="14">
        <v>20</v>
      </c>
      <c r="B35" s="11" t="s">
        <v>178</v>
      </c>
      <c r="C35" s="12" t="s">
        <v>46</v>
      </c>
      <c r="D35" s="14" t="s">
        <v>179</v>
      </c>
      <c r="E35" s="14" t="s">
        <v>40</v>
      </c>
      <c r="F35" s="12" t="s">
        <v>95</v>
      </c>
      <c r="G35" s="12" t="s">
        <v>48</v>
      </c>
      <c r="H35" s="17" t="s">
        <v>180</v>
      </c>
      <c r="I35" s="12" t="s">
        <v>50</v>
      </c>
      <c r="J35" s="14" t="s">
        <v>181</v>
      </c>
      <c r="K35" s="12">
        <v>16100</v>
      </c>
      <c r="L35" s="12">
        <v>2100</v>
      </c>
      <c r="M35" s="12">
        <v>13569</v>
      </c>
      <c r="N35" s="14">
        <v>380</v>
      </c>
      <c r="O35" s="13">
        <v>380</v>
      </c>
      <c r="P35" s="12"/>
      <c r="Q35" s="12"/>
      <c r="R35" s="12"/>
      <c r="S35" s="12"/>
      <c r="T35" s="12"/>
      <c r="U35" s="12"/>
      <c r="V35" s="12"/>
      <c r="W35" s="13" t="s">
        <v>52</v>
      </c>
      <c r="X35" s="11" t="s">
        <v>53</v>
      </c>
      <c r="Y35" s="13" t="s">
        <v>52</v>
      </c>
      <c r="Z35" s="11" t="s">
        <v>53</v>
      </c>
      <c r="AA35" s="15" t="s">
        <v>54</v>
      </c>
      <c r="AB35" s="13" t="s">
        <v>136</v>
      </c>
      <c r="AC35" s="13" t="s">
        <v>136</v>
      </c>
      <c r="AD35" s="28"/>
      <c r="AE35" s="30"/>
      <c r="AF35" s="31"/>
    </row>
    <row r="36" s="1" customFormat="1" ht="120" customHeight="1" spans="1:32">
      <c r="A36" s="14">
        <v>21</v>
      </c>
      <c r="B36" s="11" t="s">
        <v>182</v>
      </c>
      <c r="C36" s="11">
        <v>2025</v>
      </c>
      <c r="D36" s="14" t="s">
        <v>183</v>
      </c>
      <c r="E36" s="14" t="s">
        <v>40</v>
      </c>
      <c r="F36" s="12" t="s">
        <v>95</v>
      </c>
      <c r="G36" s="12" t="s">
        <v>48</v>
      </c>
      <c r="H36" s="14" t="s">
        <v>128</v>
      </c>
      <c r="I36" s="12" t="s">
        <v>50</v>
      </c>
      <c r="J36" s="14" t="s">
        <v>184</v>
      </c>
      <c r="K36" s="11">
        <v>12</v>
      </c>
      <c r="L36" s="11">
        <v>2000</v>
      </c>
      <c r="M36" s="12">
        <v>5200</v>
      </c>
      <c r="N36" s="13">
        <v>750</v>
      </c>
      <c r="O36" s="11">
        <v>750</v>
      </c>
      <c r="P36" s="12"/>
      <c r="Q36" s="12"/>
      <c r="R36" s="12"/>
      <c r="S36" s="12"/>
      <c r="T36" s="12"/>
      <c r="U36" s="12"/>
      <c r="V36" s="12"/>
      <c r="W36" s="13" t="s">
        <v>69</v>
      </c>
      <c r="X36" s="13" t="s">
        <v>70</v>
      </c>
      <c r="Y36" s="13" t="s">
        <v>69</v>
      </c>
      <c r="Z36" s="11" t="s">
        <v>70</v>
      </c>
      <c r="AA36" s="11" t="s">
        <v>54</v>
      </c>
      <c r="AB36" s="13" t="s">
        <v>151</v>
      </c>
      <c r="AC36" s="13" t="s">
        <v>152</v>
      </c>
      <c r="AD36" s="28"/>
      <c r="AE36" s="32"/>
      <c r="AF36" s="13" t="s">
        <v>185</v>
      </c>
    </row>
    <row r="37" s="1" customFormat="1" ht="100" customHeight="1" spans="1:32">
      <c r="A37" s="14">
        <v>22</v>
      </c>
      <c r="B37" s="13" t="s">
        <v>186</v>
      </c>
      <c r="C37" s="11">
        <v>2025</v>
      </c>
      <c r="D37" s="14" t="s">
        <v>187</v>
      </c>
      <c r="E37" s="14" t="s">
        <v>40</v>
      </c>
      <c r="F37" s="12"/>
      <c r="G37" s="12"/>
      <c r="H37" s="14" t="s">
        <v>188</v>
      </c>
      <c r="I37" s="12"/>
      <c r="J37" s="14" t="s">
        <v>189</v>
      </c>
      <c r="K37" s="11">
        <v>127</v>
      </c>
      <c r="L37" s="11">
        <v>1200</v>
      </c>
      <c r="M37" s="12">
        <v>3254</v>
      </c>
      <c r="N37" s="13">
        <v>150</v>
      </c>
      <c r="O37" s="11">
        <v>150</v>
      </c>
      <c r="P37" s="12"/>
      <c r="Q37" s="12"/>
      <c r="R37" s="12"/>
      <c r="S37" s="12"/>
      <c r="T37" s="12"/>
      <c r="U37" s="12"/>
      <c r="V37" s="12"/>
      <c r="W37" s="13" t="s">
        <v>190</v>
      </c>
      <c r="X37" s="13" t="s">
        <v>191</v>
      </c>
      <c r="Y37" s="14" t="s">
        <v>67</v>
      </c>
      <c r="Z37" s="14" t="s">
        <v>68</v>
      </c>
      <c r="AA37" s="14" t="s">
        <v>54</v>
      </c>
      <c r="AB37" s="13" t="s">
        <v>192</v>
      </c>
      <c r="AC37" s="13" t="s">
        <v>193</v>
      </c>
      <c r="AD37" s="28"/>
      <c r="AE37" s="32"/>
      <c r="AF37" s="13"/>
    </row>
    <row r="38" s="1" customFormat="1" ht="124" customHeight="1" spans="1:32">
      <c r="A38" s="14">
        <v>23</v>
      </c>
      <c r="B38" s="14" t="s">
        <v>194</v>
      </c>
      <c r="C38" s="14" t="s">
        <v>46</v>
      </c>
      <c r="D38" s="13" t="s">
        <v>195</v>
      </c>
      <c r="E38" s="13" t="s">
        <v>40</v>
      </c>
      <c r="F38" s="13" t="s">
        <v>95</v>
      </c>
      <c r="G38" s="13" t="s">
        <v>48</v>
      </c>
      <c r="H38" s="13" t="s">
        <v>196</v>
      </c>
      <c r="I38" s="13" t="s">
        <v>50</v>
      </c>
      <c r="J38" s="13" t="s">
        <v>197</v>
      </c>
      <c r="K38" s="13">
        <v>1100</v>
      </c>
      <c r="L38" s="13">
        <v>320</v>
      </c>
      <c r="M38" s="13">
        <v>1203</v>
      </c>
      <c r="N38" s="13">
        <v>49</v>
      </c>
      <c r="O38" s="13">
        <v>49</v>
      </c>
      <c r="P38" s="13"/>
      <c r="Q38" s="13"/>
      <c r="R38" s="13"/>
      <c r="S38" s="13"/>
      <c r="T38" s="13"/>
      <c r="U38" s="13"/>
      <c r="V38" s="13"/>
      <c r="W38" s="13" t="s">
        <v>190</v>
      </c>
      <c r="X38" s="13" t="s">
        <v>191</v>
      </c>
      <c r="Y38" s="13" t="s">
        <v>67</v>
      </c>
      <c r="Z38" s="13" t="s">
        <v>68</v>
      </c>
      <c r="AA38" s="13" t="s">
        <v>54</v>
      </c>
      <c r="AB38" s="13" t="s">
        <v>198</v>
      </c>
      <c r="AC38" s="13" t="s">
        <v>199</v>
      </c>
      <c r="AD38" s="13">
        <v>45597</v>
      </c>
      <c r="AE38" s="13"/>
      <c r="AF38" s="31"/>
    </row>
    <row r="39" s="2" customFormat="1" ht="107" customHeight="1" spans="1:32">
      <c r="A39" s="14">
        <v>24</v>
      </c>
      <c r="B39" s="11" t="s">
        <v>200</v>
      </c>
      <c r="C39" s="12" t="s">
        <v>46</v>
      </c>
      <c r="D39" s="13" t="s">
        <v>201</v>
      </c>
      <c r="E39" s="13" t="s">
        <v>40</v>
      </c>
      <c r="F39" s="13" t="s">
        <v>202</v>
      </c>
      <c r="G39" s="13" t="s">
        <v>48</v>
      </c>
      <c r="H39" s="13" t="s">
        <v>176</v>
      </c>
      <c r="I39" s="13" t="s">
        <v>50</v>
      </c>
      <c r="J39" s="13" t="s">
        <v>203</v>
      </c>
      <c r="K39" s="13">
        <v>200</v>
      </c>
      <c r="L39" s="13">
        <v>983</v>
      </c>
      <c r="M39" s="13">
        <v>4199</v>
      </c>
      <c r="N39" s="13">
        <v>43</v>
      </c>
      <c r="O39" s="13">
        <v>43</v>
      </c>
      <c r="P39" s="13"/>
      <c r="Q39" s="13"/>
      <c r="R39" s="13"/>
      <c r="S39" s="13"/>
      <c r="T39" s="13"/>
      <c r="U39" s="13"/>
      <c r="V39" s="13"/>
      <c r="W39" s="13" t="s">
        <v>204</v>
      </c>
      <c r="X39" s="13" t="s">
        <v>205</v>
      </c>
      <c r="Y39" s="13" t="s">
        <v>67</v>
      </c>
      <c r="Z39" s="13" t="s">
        <v>68</v>
      </c>
      <c r="AA39" s="13" t="s">
        <v>54</v>
      </c>
      <c r="AB39" s="13" t="s">
        <v>206</v>
      </c>
      <c r="AC39" s="13" t="s">
        <v>199</v>
      </c>
      <c r="AD39" s="13" t="s">
        <v>111</v>
      </c>
      <c r="AE39" s="13">
        <v>45597</v>
      </c>
      <c r="AF39" s="30"/>
    </row>
    <row r="40" s="2" customFormat="1" ht="114" customHeight="1" spans="1:32">
      <c r="A40" s="14">
        <v>25</v>
      </c>
      <c r="B40" s="11" t="s">
        <v>207</v>
      </c>
      <c r="C40" s="12" t="s">
        <v>46</v>
      </c>
      <c r="D40" s="13" t="s">
        <v>208</v>
      </c>
      <c r="E40" s="13" t="s">
        <v>40</v>
      </c>
      <c r="F40" s="13" t="s">
        <v>202</v>
      </c>
      <c r="G40" s="13" t="s">
        <v>48</v>
      </c>
      <c r="H40" s="13" t="s">
        <v>209</v>
      </c>
      <c r="I40" s="13" t="s">
        <v>50</v>
      </c>
      <c r="J40" s="13" t="s">
        <v>210</v>
      </c>
      <c r="K40" s="13">
        <v>600</v>
      </c>
      <c r="L40" s="13">
        <v>983</v>
      </c>
      <c r="M40" s="13">
        <v>4199</v>
      </c>
      <c r="N40" s="13">
        <v>104</v>
      </c>
      <c r="O40" s="13">
        <v>104</v>
      </c>
      <c r="P40" s="13"/>
      <c r="Q40" s="13"/>
      <c r="R40" s="13"/>
      <c r="S40" s="13"/>
      <c r="T40" s="13"/>
      <c r="U40" s="13"/>
      <c r="V40" s="13"/>
      <c r="W40" s="13" t="s">
        <v>101</v>
      </c>
      <c r="X40" s="13" t="s">
        <v>102</v>
      </c>
      <c r="Y40" s="13" t="s">
        <v>67</v>
      </c>
      <c r="Z40" s="13" t="s">
        <v>68</v>
      </c>
      <c r="AA40" s="13" t="s">
        <v>54</v>
      </c>
      <c r="AB40" s="13" t="s">
        <v>211</v>
      </c>
      <c r="AC40" s="13" t="s">
        <v>199</v>
      </c>
      <c r="AD40" s="13"/>
      <c r="AE40" s="13">
        <v>45597</v>
      </c>
      <c r="AF40" s="30"/>
    </row>
    <row r="41" s="1" customFormat="1" ht="120" customHeight="1" spans="1:32">
      <c r="A41" s="14">
        <v>26</v>
      </c>
      <c r="B41" s="11" t="s">
        <v>212</v>
      </c>
      <c r="C41" s="11" t="s">
        <v>46</v>
      </c>
      <c r="D41" s="13" t="s">
        <v>213</v>
      </c>
      <c r="E41" s="13" t="s">
        <v>40</v>
      </c>
      <c r="F41" s="11" t="s">
        <v>95</v>
      </c>
      <c r="G41" s="11" t="s">
        <v>48</v>
      </c>
      <c r="H41" s="13" t="s">
        <v>214</v>
      </c>
      <c r="I41" s="11" t="s">
        <v>50</v>
      </c>
      <c r="J41" s="13" t="s">
        <v>215</v>
      </c>
      <c r="K41" s="11">
        <v>16106.9</v>
      </c>
      <c r="L41" s="11">
        <v>3457</v>
      </c>
      <c r="M41" s="11">
        <v>13828</v>
      </c>
      <c r="N41" s="13">
        <v>66.8</v>
      </c>
      <c r="O41" s="13">
        <v>66.8</v>
      </c>
      <c r="P41" s="11"/>
      <c r="Q41" s="11"/>
      <c r="R41" s="11"/>
      <c r="S41" s="11"/>
      <c r="T41" s="11"/>
      <c r="U41" s="11"/>
      <c r="V41" s="11"/>
      <c r="W41" s="13" t="s">
        <v>69</v>
      </c>
      <c r="X41" s="11" t="s">
        <v>70</v>
      </c>
      <c r="Y41" s="13" t="s">
        <v>69</v>
      </c>
      <c r="Z41" s="11" t="s">
        <v>70</v>
      </c>
      <c r="AA41" s="11" t="s">
        <v>54</v>
      </c>
      <c r="AB41" s="13" t="s">
        <v>216</v>
      </c>
      <c r="AC41" s="13" t="s">
        <v>217</v>
      </c>
      <c r="AD41" s="28">
        <v>45597</v>
      </c>
      <c r="AE41" s="9"/>
      <c r="AF41" s="13"/>
    </row>
    <row r="42" s="1" customFormat="1" ht="120" customHeight="1" spans="1:32">
      <c r="A42" s="14">
        <v>27</v>
      </c>
      <c r="B42" s="11" t="s">
        <v>218</v>
      </c>
      <c r="C42" s="11" t="s">
        <v>46</v>
      </c>
      <c r="D42" s="13" t="s">
        <v>219</v>
      </c>
      <c r="E42" s="13" t="s">
        <v>40</v>
      </c>
      <c r="F42" s="11" t="s">
        <v>95</v>
      </c>
      <c r="G42" s="11" t="s">
        <v>48</v>
      </c>
      <c r="H42" s="12" t="s">
        <v>188</v>
      </c>
      <c r="I42" s="11" t="s">
        <v>50</v>
      </c>
      <c r="J42" s="13" t="s">
        <v>220</v>
      </c>
      <c r="K42" s="11">
        <v>500</v>
      </c>
      <c r="L42" s="11">
        <v>5213</v>
      </c>
      <c r="M42" s="11">
        <v>21352</v>
      </c>
      <c r="N42" s="11">
        <v>800</v>
      </c>
      <c r="O42" s="11">
        <v>800</v>
      </c>
      <c r="P42" s="11"/>
      <c r="Q42" s="11"/>
      <c r="R42" s="11"/>
      <c r="S42" s="11"/>
      <c r="T42" s="11"/>
      <c r="U42" s="11"/>
      <c r="V42" s="11"/>
      <c r="W42" s="11" t="s">
        <v>52</v>
      </c>
      <c r="X42" s="11" t="s">
        <v>53</v>
      </c>
      <c r="Y42" s="11" t="s">
        <v>52</v>
      </c>
      <c r="Z42" s="11" t="s">
        <v>53</v>
      </c>
      <c r="AA42" s="11" t="s">
        <v>54</v>
      </c>
      <c r="AB42" s="11" t="s">
        <v>221</v>
      </c>
      <c r="AC42" s="11" t="s">
        <v>222</v>
      </c>
      <c r="AD42" s="11"/>
      <c r="AE42" s="9"/>
      <c r="AF42" s="11"/>
    </row>
    <row r="43" s="1" customFormat="1" ht="121" customHeight="1" spans="1:32">
      <c r="A43" s="14">
        <v>28</v>
      </c>
      <c r="B43" s="13" t="s">
        <v>223</v>
      </c>
      <c r="C43" s="11" t="s">
        <v>46</v>
      </c>
      <c r="D43" s="13" t="s">
        <v>224</v>
      </c>
      <c r="E43" s="13" t="s">
        <v>40</v>
      </c>
      <c r="F43" s="11" t="s">
        <v>95</v>
      </c>
      <c r="G43" s="11" t="s">
        <v>48</v>
      </c>
      <c r="H43" s="13" t="s">
        <v>225</v>
      </c>
      <c r="I43" s="11" t="s">
        <v>50</v>
      </c>
      <c r="J43" s="13" t="s">
        <v>226</v>
      </c>
      <c r="K43" s="13">
        <v>1500</v>
      </c>
      <c r="L43" s="13">
        <v>1000</v>
      </c>
      <c r="M43" s="13">
        <v>3205</v>
      </c>
      <c r="N43" s="13">
        <v>893.89</v>
      </c>
      <c r="O43" s="13"/>
      <c r="P43" s="13">
        <f>N43-S43</f>
        <v>733.89</v>
      </c>
      <c r="Q43" s="13"/>
      <c r="R43" s="13"/>
      <c r="S43" s="13">
        <v>160</v>
      </c>
      <c r="T43" s="13"/>
      <c r="U43" s="13"/>
      <c r="V43" s="13"/>
      <c r="W43" s="11" t="s">
        <v>52</v>
      </c>
      <c r="X43" s="11" t="s">
        <v>53</v>
      </c>
      <c r="Y43" s="11" t="s">
        <v>52</v>
      </c>
      <c r="Z43" s="11" t="s">
        <v>53</v>
      </c>
      <c r="AA43" s="11" t="s">
        <v>54</v>
      </c>
      <c r="AB43" s="13" t="s">
        <v>227</v>
      </c>
      <c r="AC43" s="13" t="s">
        <v>228</v>
      </c>
      <c r="AD43" s="13" t="s">
        <v>111</v>
      </c>
      <c r="AE43" s="13"/>
      <c r="AF43" s="13"/>
    </row>
    <row r="44" s="1" customFormat="1" ht="45" customHeight="1" spans="1:32">
      <c r="A44" s="12" t="s">
        <v>43</v>
      </c>
      <c r="B44" s="10" t="s">
        <v>229</v>
      </c>
      <c r="C44" s="10"/>
      <c r="D44" s="10"/>
      <c r="E44" s="10"/>
      <c r="F44" s="10"/>
      <c r="G44" s="10"/>
      <c r="H44" s="10"/>
      <c r="I44" s="10"/>
      <c r="J44" s="10"/>
      <c r="K44" s="11"/>
      <c r="L44" s="11">
        <f t="shared" ref="L44:V44" si="10">SUM(L45:L48)</f>
        <v>1096</v>
      </c>
      <c r="M44" s="11">
        <f t="shared" si="10"/>
        <v>2544</v>
      </c>
      <c r="N44" s="11">
        <f t="shared" si="10"/>
        <v>910.46</v>
      </c>
      <c r="O44" s="11">
        <f t="shared" si="10"/>
        <v>390.46</v>
      </c>
      <c r="P44" s="11">
        <f t="shared" si="10"/>
        <v>520</v>
      </c>
      <c r="Q44" s="11">
        <f t="shared" si="10"/>
        <v>0</v>
      </c>
      <c r="R44" s="11">
        <f t="shared" si="10"/>
        <v>0</v>
      </c>
      <c r="S44" s="11">
        <f t="shared" si="10"/>
        <v>0</v>
      </c>
      <c r="T44" s="11">
        <f t="shared" si="10"/>
        <v>0</v>
      </c>
      <c r="U44" s="11">
        <f t="shared" si="10"/>
        <v>0</v>
      </c>
      <c r="V44" s="11">
        <f t="shared" si="10"/>
        <v>0</v>
      </c>
      <c r="W44" s="11"/>
      <c r="X44" s="11"/>
      <c r="Y44" s="11"/>
      <c r="Z44" s="11"/>
      <c r="AA44" s="11"/>
      <c r="AB44" s="11"/>
      <c r="AC44" s="11"/>
      <c r="AD44" s="11"/>
      <c r="AE44" s="9"/>
      <c r="AF44" s="11"/>
    </row>
    <row r="45" s="1" customFormat="1" ht="165" customHeight="1" spans="1:32">
      <c r="A45" s="14">
        <v>29</v>
      </c>
      <c r="B45" s="11" t="s">
        <v>230</v>
      </c>
      <c r="C45" s="12" t="s">
        <v>46</v>
      </c>
      <c r="D45" s="14" t="s">
        <v>231</v>
      </c>
      <c r="E45" s="14" t="s">
        <v>40</v>
      </c>
      <c r="F45" s="12" t="s">
        <v>95</v>
      </c>
      <c r="G45" s="12" t="s">
        <v>48</v>
      </c>
      <c r="H45" s="18" t="s">
        <v>232</v>
      </c>
      <c r="I45" s="12" t="s">
        <v>50</v>
      </c>
      <c r="J45" s="14" t="s">
        <v>233</v>
      </c>
      <c r="K45" s="11">
        <v>21</v>
      </c>
      <c r="L45" s="11">
        <v>100</v>
      </c>
      <c r="M45" s="11">
        <v>346</v>
      </c>
      <c r="N45" s="13">
        <v>330.46</v>
      </c>
      <c r="O45" s="13">
        <v>330.46</v>
      </c>
      <c r="P45" s="9"/>
      <c r="Q45" s="9"/>
      <c r="R45" s="9"/>
      <c r="S45" s="9"/>
      <c r="T45" s="11"/>
      <c r="U45" s="9"/>
      <c r="V45" s="9"/>
      <c r="W45" s="13" t="s">
        <v>52</v>
      </c>
      <c r="X45" s="11" t="s">
        <v>53</v>
      </c>
      <c r="Y45" s="13" t="s">
        <v>52</v>
      </c>
      <c r="Z45" s="11" t="s">
        <v>53</v>
      </c>
      <c r="AA45" s="11" t="s">
        <v>54</v>
      </c>
      <c r="AB45" s="13" t="s">
        <v>234</v>
      </c>
      <c r="AC45" s="13" t="s">
        <v>235</v>
      </c>
      <c r="AD45" s="28">
        <v>45536</v>
      </c>
      <c r="AE45" s="9"/>
      <c r="AF45" s="13"/>
    </row>
    <row r="46" s="1" customFormat="1" ht="73" customHeight="1" spans="1:32">
      <c r="A46" s="14">
        <v>31</v>
      </c>
      <c r="B46" s="12" t="s">
        <v>236</v>
      </c>
      <c r="C46" s="12" t="s">
        <v>46</v>
      </c>
      <c r="D46" s="14" t="s">
        <v>237</v>
      </c>
      <c r="E46" s="14" t="s">
        <v>40</v>
      </c>
      <c r="F46" s="12" t="s">
        <v>95</v>
      </c>
      <c r="G46" s="12" t="s">
        <v>48</v>
      </c>
      <c r="H46" s="14" t="s">
        <v>225</v>
      </c>
      <c r="I46" s="12" t="s">
        <v>50</v>
      </c>
      <c r="J46" s="14" t="s">
        <v>238</v>
      </c>
      <c r="K46" s="11">
        <v>1</v>
      </c>
      <c r="L46" s="11">
        <v>100</v>
      </c>
      <c r="M46" s="11">
        <v>320</v>
      </c>
      <c r="N46" s="11">
        <v>60</v>
      </c>
      <c r="O46" s="11">
        <v>60</v>
      </c>
      <c r="P46" s="11"/>
      <c r="Q46" s="11"/>
      <c r="R46" s="11"/>
      <c r="S46" s="11"/>
      <c r="T46" s="11"/>
      <c r="U46" s="11"/>
      <c r="V46" s="11"/>
      <c r="W46" s="13" t="s">
        <v>52</v>
      </c>
      <c r="X46" s="14" t="s">
        <v>53</v>
      </c>
      <c r="Y46" s="13" t="s">
        <v>52</v>
      </c>
      <c r="Z46" s="11" t="s">
        <v>53</v>
      </c>
      <c r="AA46" s="11" t="s">
        <v>54</v>
      </c>
      <c r="AB46" s="11" t="s">
        <v>234</v>
      </c>
      <c r="AC46" s="11" t="s">
        <v>235</v>
      </c>
      <c r="AD46" s="11"/>
      <c r="AE46" s="11"/>
      <c r="AF46" s="9"/>
    </row>
    <row r="47" s="1" customFormat="1" ht="114" customHeight="1" spans="1:32">
      <c r="A47" s="14">
        <v>32</v>
      </c>
      <c r="B47" s="11" t="s">
        <v>239</v>
      </c>
      <c r="C47" s="12" t="s">
        <v>46</v>
      </c>
      <c r="D47" s="14" t="s">
        <v>240</v>
      </c>
      <c r="E47" s="14" t="s">
        <v>40</v>
      </c>
      <c r="F47" s="12" t="s">
        <v>95</v>
      </c>
      <c r="G47" s="12" t="s">
        <v>48</v>
      </c>
      <c r="H47" s="12" t="s">
        <v>241</v>
      </c>
      <c r="I47" s="12" t="s">
        <v>50</v>
      </c>
      <c r="J47" s="14" t="s">
        <v>242</v>
      </c>
      <c r="K47" s="12">
        <v>200</v>
      </c>
      <c r="L47" s="11">
        <v>200</v>
      </c>
      <c r="M47" s="11">
        <v>478</v>
      </c>
      <c r="N47" s="13">
        <v>150</v>
      </c>
      <c r="O47" s="23"/>
      <c r="P47" s="11">
        <v>150</v>
      </c>
      <c r="Q47" s="11"/>
      <c r="R47" s="11"/>
      <c r="S47" s="11"/>
      <c r="T47" s="11"/>
      <c r="U47" s="11"/>
      <c r="V47" s="11"/>
      <c r="W47" s="13" t="s">
        <v>243</v>
      </c>
      <c r="X47" s="11" t="s">
        <v>244</v>
      </c>
      <c r="Y47" s="13" t="s">
        <v>52</v>
      </c>
      <c r="Z47" s="11" t="s">
        <v>53</v>
      </c>
      <c r="AA47" s="11" t="s">
        <v>54</v>
      </c>
      <c r="AB47" s="13" t="s">
        <v>245</v>
      </c>
      <c r="AC47" s="13" t="s">
        <v>245</v>
      </c>
      <c r="AD47" s="29" t="s">
        <v>111</v>
      </c>
      <c r="AE47" s="33"/>
      <c r="AF47" s="9"/>
    </row>
    <row r="48" s="1" customFormat="1" ht="80" customHeight="1" spans="1:32">
      <c r="A48" s="14">
        <v>33</v>
      </c>
      <c r="B48" s="11" t="s">
        <v>246</v>
      </c>
      <c r="C48" s="12" t="s">
        <v>46</v>
      </c>
      <c r="D48" s="14" t="s">
        <v>247</v>
      </c>
      <c r="E48" s="14" t="s">
        <v>40</v>
      </c>
      <c r="F48" s="12" t="s">
        <v>95</v>
      </c>
      <c r="G48" s="12" t="s">
        <v>48</v>
      </c>
      <c r="H48" s="13" t="s">
        <v>248</v>
      </c>
      <c r="I48" s="12" t="s">
        <v>50</v>
      </c>
      <c r="J48" s="15" t="s">
        <v>249</v>
      </c>
      <c r="K48" s="12">
        <v>2</v>
      </c>
      <c r="L48" s="11">
        <v>696</v>
      </c>
      <c r="M48" s="11">
        <v>1400</v>
      </c>
      <c r="N48" s="14">
        <v>370</v>
      </c>
      <c r="O48" s="12"/>
      <c r="P48" s="12">
        <v>370</v>
      </c>
      <c r="Q48" s="12"/>
      <c r="R48" s="12"/>
      <c r="S48" s="12"/>
      <c r="T48" s="12"/>
      <c r="U48" s="12"/>
      <c r="V48" s="12"/>
      <c r="W48" s="14" t="s">
        <v>101</v>
      </c>
      <c r="X48" s="12" t="s">
        <v>102</v>
      </c>
      <c r="Y48" s="13" t="s">
        <v>52</v>
      </c>
      <c r="Z48" s="12" t="s">
        <v>53</v>
      </c>
      <c r="AA48" s="12" t="s">
        <v>54</v>
      </c>
      <c r="AB48" s="14" t="s">
        <v>250</v>
      </c>
      <c r="AC48" s="14" t="s">
        <v>251</v>
      </c>
      <c r="AD48" s="29" t="s">
        <v>111</v>
      </c>
      <c r="AE48" s="28">
        <v>45597</v>
      </c>
      <c r="AF48" s="34"/>
    </row>
    <row r="49" s="1" customFormat="1" ht="36" customHeight="1" spans="1:32">
      <c r="A49" s="12" t="s">
        <v>41</v>
      </c>
      <c r="B49" s="10" t="s">
        <v>252</v>
      </c>
      <c r="C49" s="10"/>
      <c r="D49" s="10"/>
      <c r="E49" s="10"/>
      <c r="F49" s="10"/>
      <c r="G49" s="10"/>
      <c r="H49" s="10"/>
      <c r="I49" s="10"/>
      <c r="J49" s="10"/>
      <c r="K49" s="11"/>
      <c r="L49" s="11">
        <f>L50</f>
        <v>2640</v>
      </c>
      <c r="M49" s="11">
        <f t="shared" ref="M49:V49" si="11">M50</f>
        <v>10455</v>
      </c>
      <c r="N49" s="11">
        <f t="shared" si="11"/>
        <v>931</v>
      </c>
      <c r="O49" s="11">
        <f t="shared" si="11"/>
        <v>808</v>
      </c>
      <c r="P49" s="11">
        <f t="shared" si="11"/>
        <v>73</v>
      </c>
      <c r="Q49" s="11">
        <f t="shared" si="11"/>
        <v>0</v>
      </c>
      <c r="R49" s="11">
        <f t="shared" si="11"/>
        <v>0</v>
      </c>
      <c r="S49" s="11">
        <f t="shared" si="11"/>
        <v>0</v>
      </c>
      <c r="T49" s="11">
        <f t="shared" si="11"/>
        <v>50</v>
      </c>
      <c r="U49" s="11">
        <f t="shared" si="11"/>
        <v>0</v>
      </c>
      <c r="V49" s="11">
        <f t="shared" si="11"/>
        <v>0</v>
      </c>
      <c r="W49" s="11"/>
      <c r="X49" s="11"/>
      <c r="Y49" s="11"/>
      <c r="Z49" s="11"/>
      <c r="AA49" s="11"/>
      <c r="AB49" s="11"/>
      <c r="AC49" s="11"/>
      <c r="AD49" s="11"/>
      <c r="AE49" s="9"/>
      <c r="AF49" s="11"/>
    </row>
    <row r="50" s="1" customFormat="1" ht="33" customHeight="1" spans="1:32">
      <c r="A50" s="12" t="s">
        <v>43</v>
      </c>
      <c r="B50" s="10" t="s">
        <v>253</v>
      </c>
      <c r="C50" s="10"/>
      <c r="D50" s="10"/>
      <c r="E50" s="10"/>
      <c r="F50" s="10"/>
      <c r="G50" s="10"/>
      <c r="H50" s="10"/>
      <c r="I50" s="10"/>
      <c r="J50" s="10"/>
      <c r="K50" s="11"/>
      <c r="L50" s="11">
        <f>SUM(L51:L55)</f>
        <v>2640</v>
      </c>
      <c r="M50" s="11">
        <f t="shared" ref="L50:V50" si="12">SUM(M51:M55)</f>
        <v>10455</v>
      </c>
      <c r="N50" s="11">
        <f t="shared" si="12"/>
        <v>931</v>
      </c>
      <c r="O50" s="11">
        <f t="shared" si="12"/>
        <v>808</v>
      </c>
      <c r="P50" s="11">
        <f t="shared" si="12"/>
        <v>73</v>
      </c>
      <c r="Q50" s="11">
        <f t="shared" si="12"/>
        <v>0</v>
      </c>
      <c r="R50" s="11">
        <f t="shared" si="12"/>
        <v>0</v>
      </c>
      <c r="S50" s="11">
        <f t="shared" si="12"/>
        <v>0</v>
      </c>
      <c r="T50" s="11">
        <f t="shared" si="12"/>
        <v>50</v>
      </c>
      <c r="U50" s="11">
        <f t="shared" si="12"/>
        <v>0</v>
      </c>
      <c r="V50" s="11">
        <f t="shared" si="12"/>
        <v>0</v>
      </c>
      <c r="W50" s="11"/>
      <c r="X50" s="11"/>
      <c r="Y50" s="11"/>
      <c r="Z50" s="11"/>
      <c r="AA50" s="11"/>
      <c r="AB50" s="11"/>
      <c r="AC50" s="11"/>
      <c r="AD50" s="11"/>
      <c r="AE50" s="9"/>
      <c r="AF50" s="11"/>
    </row>
    <row r="51" s="1" customFormat="1" ht="114" customHeight="1" spans="1:32">
      <c r="A51" s="14">
        <v>35</v>
      </c>
      <c r="B51" s="12" t="s">
        <v>254</v>
      </c>
      <c r="C51" s="12" t="s">
        <v>46</v>
      </c>
      <c r="D51" s="12" t="s">
        <v>255</v>
      </c>
      <c r="E51" s="14" t="s">
        <v>40</v>
      </c>
      <c r="F51" s="12" t="s">
        <v>252</v>
      </c>
      <c r="G51" s="12" t="s">
        <v>48</v>
      </c>
      <c r="H51" s="14" t="s">
        <v>256</v>
      </c>
      <c r="I51" s="12" t="s">
        <v>50</v>
      </c>
      <c r="J51" s="14" t="s">
        <v>257</v>
      </c>
      <c r="K51" s="11">
        <v>1</v>
      </c>
      <c r="L51" s="11">
        <v>330</v>
      </c>
      <c r="M51" s="11">
        <v>400</v>
      </c>
      <c r="N51" s="13">
        <v>48</v>
      </c>
      <c r="O51" s="11"/>
      <c r="P51" s="11">
        <v>48</v>
      </c>
      <c r="Q51" s="11"/>
      <c r="R51" s="11"/>
      <c r="S51" s="11"/>
      <c r="T51" s="11"/>
      <c r="U51" s="11"/>
      <c r="V51" s="11"/>
      <c r="W51" s="13" t="s">
        <v>101</v>
      </c>
      <c r="X51" s="11" t="s">
        <v>102</v>
      </c>
      <c r="Y51" s="13" t="s">
        <v>258</v>
      </c>
      <c r="Z51" s="11" t="s">
        <v>259</v>
      </c>
      <c r="AA51" s="11" t="s">
        <v>78</v>
      </c>
      <c r="AB51" s="13" t="s">
        <v>260</v>
      </c>
      <c r="AC51" s="13" t="s">
        <v>261</v>
      </c>
      <c r="AD51" s="29" t="s">
        <v>111</v>
      </c>
      <c r="AE51" s="28">
        <v>45536</v>
      </c>
      <c r="AF51" s="9"/>
    </row>
    <row r="52" s="1" customFormat="1" ht="114" customHeight="1" spans="1:32">
      <c r="A52" s="14">
        <v>36</v>
      </c>
      <c r="B52" s="11" t="s">
        <v>262</v>
      </c>
      <c r="C52" s="12" t="s">
        <v>46</v>
      </c>
      <c r="D52" s="15" t="s">
        <v>263</v>
      </c>
      <c r="E52" s="14" t="s">
        <v>40</v>
      </c>
      <c r="F52" s="12" t="s">
        <v>252</v>
      </c>
      <c r="G52" s="12" t="s">
        <v>48</v>
      </c>
      <c r="H52" s="15" t="s">
        <v>264</v>
      </c>
      <c r="I52" s="12" t="s">
        <v>50</v>
      </c>
      <c r="J52" s="15" t="s">
        <v>265</v>
      </c>
      <c r="K52" s="11">
        <v>30</v>
      </c>
      <c r="L52" s="11">
        <v>30</v>
      </c>
      <c r="M52" s="11">
        <v>100</v>
      </c>
      <c r="N52" s="13">
        <v>25</v>
      </c>
      <c r="O52" s="11"/>
      <c r="P52" s="11">
        <v>25</v>
      </c>
      <c r="Q52" s="11"/>
      <c r="R52" s="11"/>
      <c r="S52" s="11"/>
      <c r="T52" s="11"/>
      <c r="U52" s="11"/>
      <c r="V52" s="11"/>
      <c r="W52" s="13" t="s">
        <v>190</v>
      </c>
      <c r="X52" s="11" t="s">
        <v>191</v>
      </c>
      <c r="Y52" s="13" t="s">
        <v>258</v>
      </c>
      <c r="Z52" s="11" t="s">
        <v>266</v>
      </c>
      <c r="AA52" s="11" t="s">
        <v>78</v>
      </c>
      <c r="AB52" s="13" t="s">
        <v>267</v>
      </c>
      <c r="AC52" s="13" t="s">
        <v>268</v>
      </c>
      <c r="AD52" s="29" t="s">
        <v>111</v>
      </c>
      <c r="AE52" s="28"/>
      <c r="AF52" s="9"/>
    </row>
    <row r="53" s="1" customFormat="1" ht="128" customHeight="1" spans="1:32">
      <c r="A53" s="14">
        <v>37</v>
      </c>
      <c r="B53" s="11" t="s">
        <v>269</v>
      </c>
      <c r="C53" s="12" t="s">
        <v>46</v>
      </c>
      <c r="D53" s="12" t="s">
        <v>270</v>
      </c>
      <c r="E53" s="14" t="s">
        <v>40</v>
      </c>
      <c r="F53" s="12" t="s">
        <v>252</v>
      </c>
      <c r="G53" s="12" t="s">
        <v>48</v>
      </c>
      <c r="H53" s="14" t="s">
        <v>264</v>
      </c>
      <c r="I53" s="12" t="s">
        <v>167</v>
      </c>
      <c r="J53" s="14" t="s">
        <v>271</v>
      </c>
      <c r="K53" s="11">
        <v>50</v>
      </c>
      <c r="L53" s="11"/>
      <c r="M53" s="11"/>
      <c r="N53" s="13">
        <v>48</v>
      </c>
      <c r="O53" s="11">
        <v>48</v>
      </c>
      <c r="P53" s="11"/>
      <c r="Q53" s="11"/>
      <c r="R53" s="11"/>
      <c r="S53" s="11"/>
      <c r="T53" s="11"/>
      <c r="U53" s="11"/>
      <c r="V53" s="11"/>
      <c r="W53" s="13" t="s">
        <v>190</v>
      </c>
      <c r="X53" s="11" t="s">
        <v>191</v>
      </c>
      <c r="Y53" s="13" t="s">
        <v>258</v>
      </c>
      <c r="Z53" s="11" t="s">
        <v>266</v>
      </c>
      <c r="AA53" s="11" t="s">
        <v>78</v>
      </c>
      <c r="AB53" s="13" t="s">
        <v>267</v>
      </c>
      <c r="AC53" s="13" t="s">
        <v>272</v>
      </c>
      <c r="AD53" s="29" t="s">
        <v>111</v>
      </c>
      <c r="AE53" s="9"/>
      <c r="AF53" s="13"/>
    </row>
    <row r="54" s="1" customFormat="1" ht="120" customHeight="1" spans="1:32">
      <c r="A54" s="14">
        <v>39</v>
      </c>
      <c r="B54" s="11" t="s">
        <v>273</v>
      </c>
      <c r="C54" s="12" t="s">
        <v>46</v>
      </c>
      <c r="D54" s="14" t="s">
        <v>274</v>
      </c>
      <c r="E54" s="14" t="s">
        <v>40</v>
      </c>
      <c r="F54" s="12" t="s">
        <v>95</v>
      </c>
      <c r="G54" s="12" t="s">
        <v>48</v>
      </c>
      <c r="H54" s="17" t="s">
        <v>275</v>
      </c>
      <c r="I54" s="12" t="s">
        <v>50</v>
      </c>
      <c r="J54" s="14" t="s">
        <v>276</v>
      </c>
      <c r="K54" s="12">
        <v>1</v>
      </c>
      <c r="L54" s="12">
        <v>459</v>
      </c>
      <c r="M54" s="12">
        <v>1258</v>
      </c>
      <c r="N54" s="14">
        <v>220</v>
      </c>
      <c r="O54" s="13">
        <v>220</v>
      </c>
      <c r="P54" s="12"/>
      <c r="Q54" s="12"/>
      <c r="R54" s="12"/>
      <c r="S54" s="12"/>
      <c r="T54" s="12"/>
      <c r="U54" s="12"/>
      <c r="V54" s="12"/>
      <c r="W54" s="13" t="s">
        <v>52</v>
      </c>
      <c r="X54" s="14" t="s">
        <v>53</v>
      </c>
      <c r="Y54" s="13" t="s">
        <v>52</v>
      </c>
      <c r="Z54" s="11" t="s">
        <v>53</v>
      </c>
      <c r="AA54" s="15" t="s">
        <v>54</v>
      </c>
      <c r="AB54" s="14" t="s">
        <v>277</v>
      </c>
      <c r="AC54" s="14" t="s">
        <v>277</v>
      </c>
      <c r="AD54" s="28">
        <v>45597</v>
      </c>
      <c r="AE54" s="30"/>
      <c r="AF54" s="13"/>
    </row>
    <row r="55" s="1" customFormat="1" ht="197" customHeight="1" spans="1:32">
      <c r="A55" s="14">
        <v>40</v>
      </c>
      <c r="B55" s="12" t="s">
        <v>278</v>
      </c>
      <c r="C55" s="12" t="s">
        <v>46</v>
      </c>
      <c r="D55" s="14" t="s">
        <v>279</v>
      </c>
      <c r="E55" s="14" t="s">
        <v>40</v>
      </c>
      <c r="F55" s="12" t="s">
        <v>252</v>
      </c>
      <c r="G55" s="12" t="s">
        <v>48</v>
      </c>
      <c r="H55" s="14" t="s">
        <v>280</v>
      </c>
      <c r="I55" s="12" t="s">
        <v>50</v>
      </c>
      <c r="J55" s="14" t="s">
        <v>281</v>
      </c>
      <c r="K55" s="11">
        <v>1300</v>
      </c>
      <c r="L55" s="11">
        <v>1821</v>
      </c>
      <c r="M55" s="11">
        <v>8697</v>
      </c>
      <c r="N55" s="13">
        <v>590</v>
      </c>
      <c r="O55" s="11">
        <v>540</v>
      </c>
      <c r="P55" s="11"/>
      <c r="Q55" s="11"/>
      <c r="R55" s="11"/>
      <c r="S55" s="11"/>
      <c r="T55" s="11">
        <v>50</v>
      </c>
      <c r="U55" s="11" t="s">
        <v>282</v>
      </c>
      <c r="V55" s="11"/>
      <c r="W55" s="13" t="s">
        <v>52</v>
      </c>
      <c r="X55" s="11" t="s">
        <v>53</v>
      </c>
      <c r="Y55" s="13" t="s">
        <v>258</v>
      </c>
      <c r="Z55" s="11" t="s">
        <v>259</v>
      </c>
      <c r="AA55" s="15" t="s">
        <v>78</v>
      </c>
      <c r="AB55" s="22" t="s">
        <v>283</v>
      </c>
      <c r="AC55" s="13" t="s">
        <v>284</v>
      </c>
      <c r="AD55" s="28">
        <v>45536</v>
      </c>
      <c r="AE55" s="9"/>
      <c r="AF55" s="13"/>
    </row>
    <row r="56" s="1" customFormat="1" ht="42" customHeight="1" spans="1:32">
      <c r="A56" s="12" t="s">
        <v>41</v>
      </c>
      <c r="B56" s="10" t="s">
        <v>202</v>
      </c>
      <c r="C56" s="10"/>
      <c r="D56" s="10"/>
      <c r="E56" s="10"/>
      <c r="F56" s="10"/>
      <c r="G56" s="10"/>
      <c r="H56" s="10"/>
      <c r="I56" s="10"/>
      <c r="J56" s="10"/>
      <c r="K56" s="11"/>
      <c r="L56" s="11">
        <f t="shared" ref="L56:V56" si="13">L57</f>
        <v>3712</v>
      </c>
      <c r="M56" s="11">
        <f t="shared" si="13"/>
        <v>15181</v>
      </c>
      <c r="N56" s="11">
        <f t="shared" si="13"/>
        <v>1490.57</v>
      </c>
      <c r="O56" s="11">
        <f t="shared" si="13"/>
        <v>1307.8</v>
      </c>
      <c r="P56" s="11">
        <f t="shared" si="13"/>
        <v>70</v>
      </c>
      <c r="Q56" s="11">
        <f t="shared" si="13"/>
        <v>0</v>
      </c>
      <c r="R56" s="11">
        <f t="shared" si="13"/>
        <v>0</v>
      </c>
      <c r="S56" s="11">
        <f t="shared" si="13"/>
        <v>0</v>
      </c>
      <c r="T56" s="11">
        <f t="shared" si="13"/>
        <v>112.77</v>
      </c>
      <c r="U56" s="11">
        <f t="shared" si="13"/>
        <v>0</v>
      </c>
      <c r="V56" s="11">
        <f t="shared" si="13"/>
        <v>0</v>
      </c>
      <c r="W56" s="11"/>
      <c r="X56" s="11"/>
      <c r="Y56" s="11"/>
      <c r="Z56" s="11"/>
      <c r="AA56" s="11"/>
      <c r="AB56" s="11"/>
      <c r="AC56" s="11"/>
      <c r="AD56" s="11"/>
      <c r="AE56" s="9"/>
      <c r="AF56" s="11"/>
    </row>
    <row r="57" s="1" customFormat="1" ht="42" customHeight="1" spans="1:32">
      <c r="A57" s="12" t="s">
        <v>43</v>
      </c>
      <c r="B57" s="10" t="s">
        <v>285</v>
      </c>
      <c r="C57" s="10"/>
      <c r="D57" s="10"/>
      <c r="E57" s="10"/>
      <c r="F57" s="10"/>
      <c r="G57" s="10"/>
      <c r="H57" s="10"/>
      <c r="I57" s="10"/>
      <c r="J57" s="10"/>
      <c r="K57" s="11"/>
      <c r="L57" s="11">
        <f>SUM(L58:L63)</f>
        <v>3712</v>
      </c>
      <c r="M57" s="11">
        <f>SUM(M58:M63)</f>
        <v>15181</v>
      </c>
      <c r="N57" s="11">
        <f>SUM(N58:N63)</f>
        <v>1490.57</v>
      </c>
      <c r="O57" s="11">
        <f>SUM(O58:O63)</f>
        <v>1307.8</v>
      </c>
      <c r="P57" s="11">
        <f>SUM(P58:P63)</f>
        <v>70</v>
      </c>
      <c r="Q57" s="11">
        <f t="shared" ref="Q57:V57" si="14">SUM(Q58:Q63)</f>
        <v>0</v>
      </c>
      <c r="R57" s="11">
        <f t="shared" si="14"/>
        <v>0</v>
      </c>
      <c r="S57" s="11">
        <f t="shared" si="14"/>
        <v>0</v>
      </c>
      <c r="T57" s="11">
        <f t="shared" si="14"/>
        <v>112.77</v>
      </c>
      <c r="U57" s="11">
        <f t="shared" si="14"/>
        <v>0</v>
      </c>
      <c r="V57" s="11">
        <f t="shared" si="14"/>
        <v>0</v>
      </c>
      <c r="W57" s="11"/>
      <c r="X57" s="11"/>
      <c r="Y57" s="11"/>
      <c r="Z57" s="11"/>
      <c r="AA57" s="11"/>
      <c r="AB57" s="11"/>
      <c r="AC57" s="11"/>
      <c r="AD57" s="11"/>
      <c r="AE57" s="9"/>
      <c r="AF57" s="11"/>
    </row>
    <row r="58" s="1" customFormat="1" ht="94" customHeight="1" spans="1:32">
      <c r="A58" s="14">
        <v>41</v>
      </c>
      <c r="B58" s="12" t="s">
        <v>286</v>
      </c>
      <c r="C58" s="12" t="s">
        <v>46</v>
      </c>
      <c r="D58" s="14" t="s">
        <v>287</v>
      </c>
      <c r="E58" s="14" t="s">
        <v>40</v>
      </c>
      <c r="F58" s="12" t="s">
        <v>202</v>
      </c>
      <c r="G58" s="12" t="s">
        <v>48</v>
      </c>
      <c r="H58" s="14" t="s">
        <v>288</v>
      </c>
      <c r="I58" s="12" t="s">
        <v>50</v>
      </c>
      <c r="J58" s="14" t="s">
        <v>289</v>
      </c>
      <c r="K58" s="11">
        <v>5</v>
      </c>
      <c r="L58" s="11">
        <v>753</v>
      </c>
      <c r="M58" s="11">
        <v>3306</v>
      </c>
      <c r="N58" s="13">
        <v>790</v>
      </c>
      <c r="O58" s="13">
        <v>790</v>
      </c>
      <c r="P58" s="11"/>
      <c r="Q58" s="11"/>
      <c r="R58" s="11"/>
      <c r="S58" s="11"/>
      <c r="T58" s="23"/>
      <c r="U58" s="11"/>
      <c r="V58" s="11"/>
      <c r="W58" s="14" t="s">
        <v>204</v>
      </c>
      <c r="X58" s="12" t="s">
        <v>205</v>
      </c>
      <c r="Y58" s="14" t="s">
        <v>52</v>
      </c>
      <c r="Z58" s="12" t="s">
        <v>53</v>
      </c>
      <c r="AA58" s="11" t="s">
        <v>54</v>
      </c>
      <c r="AB58" s="13" t="s">
        <v>290</v>
      </c>
      <c r="AC58" s="13" t="s">
        <v>291</v>
      </c>
      <c r="AD58" s="28">
        <v>45539</v>
      </c>
      <c r="AE58" s="9"/>
      <c r="AF58" s="13"/>
    </row>
    <row r="59" s="1" customFormat="1" ht="143" customHeight="1" spans="1:32">
      <c r="A59" s="14">
        <v>42</v>
      </c>
      <c r="B59" s="11" t="s">
        <v>292</v>
      </c>
      <c r="C59" s="12" t="s">
        <v>46</v>
      </c>
      <c r="D59" s="14" t="s">
        <v>293</v>
      </c>
      <c r="E59" s="14" t="s">
        <v>40</v>
      </c>
      <c r="F59" s="12" t="s">
        <v>202</v>
      </c>
      <c r="G59" s="12" t="s">
        <v>48</v>
      </c>
      <c r="H59" s="14" t="s">
        <v>294</v>
      </c>
      <c r="I59" s="12" t="s">
        <v>50</v>
      </c>
      <c r="J59" s="14" t="s">
        <v>295</v>
      </c>
      <c r="K59" s="11">
        <v>11</v>
      </c>
      <c r="L59" s="11">
        <v>1600</v>
      </c>
      <c r="M59" s="11">
        <v>5780</v>
      </c>
      <c r="N59" s="13">
        <v>70</v>
      </c>
      <c r="O59" s="11"/>
      <c r="P59" s="11">
        <v>70</v>
      </c>
      <c r="Q59" s="11"/>
      <c r="R59" s="11"/>
      <c r="S59" s="11"/>
      <c r="T59" s="11"/>
      <c r="U59" s="11"/>
      <c r="V59" s="11"/>
      <c r="W59" s="14" t="s">
        <v>190</v>
      </c>
      <c r="X59" s="12" t="s">
        <v>191</v>
      </c>
      <c r="Y59" s="14" t="s">
        <v>52</v>
      </c>
      <c r="Z59" s="12" t="s">
        <v>53</v>
      </c>
      <c r="AA59" s="11" t="s">
        <v>54</v>
      </c>
      <c r="AB59" s="13" t="s">
        <v>296</v>
      </c>
      <c r="AC59" s="13" t="s">
        <v>297</v>
      </c>
      <c r="AD59" s="28">
        <v>45600</v>
      </c>
      <c r="AE59" s="9"/>
      <c r="AF59" s="13"/>
    </row>
    <row r="60" s="1" customFormat="1" ht="89" customHeight="1" spans="1:32">
      <c r="A60" s="14">
        <v>43</v>
      </c>
      <c r="B60" s="12" t="s">
        <v>298</v>
      </c>
      <c r="C60" s="12" t="s">
        <v>46</v>
      </c>
      <c r="D60" s="14" t="s">
        <v>299</v>
      </c>
      <c r="E60" s="14" t="s">
        <v>40</v>
      </c>
      <c r="F60" s="12" t="s">
        <v>202</v>
      </c>
      <c r="G60" s="12" t="s">
        <v>48</v>
      </c>
      <c r="H60" s="14" t="s">
        <v>300</v>
      </c>
      <c r="I60" s="12" t="s">
        <v>50</v>
      </c>
      <c r="J60" s="14" t="s">
        <v>301</v>
      </c>
      <c r="K60" s="12">
        <v>2.93</v>
      </c>
      <c r="L60" s="11">
        <v>400</v>
      </c>
      <c r="M60" s="11">
        <v>1600</v>
      </c>
      <c r="N60" s="13">
        <v>137</v>
      </c>
      <c r="O60" s="11">
        <v>137</v>
      </c>
      <c r="P60" s="11"/>
      <c r="Q60" s="11"/>
      <c r="R60" s="11"/>
      <c r="S60" s="11"/>
      <c r="T60" s="11"/>
      <c r="U60" s="11"/>
      <c r="V60" s="11"/>
      <c r="W60" s="13" t="s">
        <v>190</v>
      </c>
      <c r="X60" s="11" t="s">
        <v>191</v>
      </c>
      <c r="Y60" s="13" t="s">
        <v>302</v>
      </c>
      <c r="Z60" s="11" t="s">
        <v>303</v>
      </c>
      <c r="AA60" s="11" t="s">
        <v>54</v>
      </c>
      <c r="AB60" s="13" t="s">
        <v>304</v>
      </c>
      <c r="AC60" s="13" t="s">
        <v>305</v>
      </c>
      <c r="AD60" s="28">
        <v>45569</v>
      </c>
      <c r="AE60" s="9"/>
      <c r="AF60" s="13" t="s">
        <v>306</v>
      </c>
    </row>
    <row r="61" s="1" customFormat="1" ht="89" customHeight="1" spans="1:32">
      <c r="A61" s="14">
        <v>44</v>
      </c>
      <c r="B61" s="11" t="s">
        <v>307</v>
      </c>
      <c r="C61" s="12" t="s">
        <v>46</v>
      </c>
      <c r="D61" s="14" t="s">
        <v>308</v>
      </c>
      <c r="E61" s="14" t="s">
        <v>40</v>
      </c>
      <c r="F61" s="12" t="s">
        <v>202</v>
      </c>
      <c r="G61" s="12" t="s">
        <v>48</v>
      </c>
      <c r="H61" s="14" t="s">
        <v>309</v>
      </c>
      <c r="I61" s="12" t="s">
        <v>50</v>
      </c>
      <c r="J61" s="14" t="s">
        <v>310</v>
      </c>
      <c r="K61" s="12">
        <v>3</v>
      </c>
      <c r="L61" s="11">
        <v>500</v>
      </c>
      <c r="M61" s="11">
        <v>2000</v>
      </c>
      <c r="N61" s="13">
        <v>135</v>
      </c>
      <c r="O61" s="11">
        <v>135</v>
      </c>
      <c r="P61" s="11"/>
      <c r="Q61" s="11"/>
      <c r="R61" s="11"/>
      <c r="S61" s="11"/>
      <c r="T61" s="11"/>
      <c r="U61" s="11"/>
      <c r="V61" s="11"/>
      <c r="W61" s="13" t="s">
        <v>101</v>
      </c>
      <c r="X61" s="11" t="s">
        <v>102</v>
      </c>
      <c r="Y61" s="13" t="s">
        <v>302</v>
      </c>
      <c r="Z61" s="11" t="s">
        <v>303</v>
      </c>
      <c r="AA61" s="11" t="s">
        <v>54</v>
      </c>
      <c r="AB61" s="14" t="s">
        <v>311</v>
      </c>
      <c r="AC61" s="13" t="s">
        <v>312</v>
      </c>
      <c r="AD61" s="28">
        <v>45578</v>
      </c>
      <c r="AE61" s="9"/>
      <c r="AF61" s="13" t="s">
        <v>306</v>
      </c>
    </row>
    <row r="62" s="1" customFormat="1" ht="175" customHeight="1" spans="1:32">
      <c r="A62" s="14">
        <v>45</v>
      </c>
      <c r="B62" s="11" t="s">
        <v>313</v>
      </c>
      <c r="C62" s="12" t="s">
        <v>46</v>
      </c>
      <c r="D62" s="14" t="s">
        <v>314</v>
      </c>
      <c r="E62" s="14" t="s">
        <v>40</v>
      </c>
      <c r="F62" s="12" t="s">
        <v>202</v>
      </c>
      <c r="G62" s="12" t="s">
        <v>48</v>
      </c>
      <c r="H62" s="14" t="s">
        <v>315</v>
      </c>
      <c r="I62" s="12" t="s">
        <v>316</v>
      </c>
      <c r="J62" s="14" t="s">
        <v>317</v>
      </c>
      <c r="K62" s="12">
        <v>6</v>
      </c>
      <c r="L62" s="11"/>
      <c r="M62" s="11"/>
      <c r="N62" s="14">
        <v>178.57</v>
      </c>
      <c r="O62" s="11">
        <v>65.8</v>
      </c>
      <c r="P62" s="11"/>
      <c r="Q62" s="11"/>
      <c r="R62" s="11"/>
      <c r="S62" s="11"/>
      <c r="T62" s="14">
        <f>N62-O62</f>
        <v>112.77</v>
      </c>
      <c r="U62" s="11"/>
      <c r="V62" s="11"/>
      <c r="W62" s="13" t="s">
        <v>302</v>
      </c>
      <c r="X62" s="11" t="s">
        <v>303</v>
      </c>
      <c r="Y62" s="13" t="s">
        <v>302</v>
      </c>
      <c r="Z62" s="11" t="s">
        <v>303</v>
      </c>
      <c r="AA62" s="11" t="s">
        <v>54</v>
      </c>
      <c r="AB62" s="13" t="s">
        <v>318</v>
      </c>
      <c r="AC62" s="13" t="s">
        <v>305</v>
      </c>
      <c r="AD62" s="28"/>
      <c r="AE62" s="9"/>
      <c r="AF62" s="13"/>
    </row>
    <row r="63" s="1" customFormat="1" ht="121" customHeight="1" spans="1:32">
      <c r="A63" s="14">
        <v>46</v>
      </c>
      <c r="B63" s="12" t="s">
        <v>319</v>
      </c>
      <c r="C63" s="12" t="s">
        <v>46</v>
      </c>
      <c r="D63" s="14" t="s">
        <v>320</v>
      </c>
      <c r="E63" s="14" t="s">
        <v>40</v>
      </c>
      <c r="F63" s="12" t="s">
        <v>202</v>
      </c>
      <c r="G63" s="12" t="s">
        <v>48</v>
      </c>
      <c r="H63" s="14" t="s">
        <v>321</v>
      </c>
      <c r="I63" s="12" t="s">
        <v>50</v>
      </c>
      <c r="J63" s="14" t="s">
        <v>322</v>
      </c>
      <c r="K63" s="12">
        <v>1</v>
      </c>
      <c r="L63" s="12">
        <v>459</v>
      </c>
      <c r="M63" s="12">
        <v>2495</v>
      </c>
      <c r="N63" s="13">
        <v>180</v>
      </c>
      <c r="O63" s="11">
        <v>180</v>
      </c>
      <c r="P63" s="11"/>
      <c r="Q63" s="11"/>
      <c r="R63" s="11"/>
      <c r="S63" s="11"/>
      <c r="T63" s="11"/>
      <c r="U63" s="11"/>
      <c r="V63" s="11"/>
      <c r="W63" s="13" t="s">
        <v>323</v>
      </c>
      <c r="X63" s="12" t="s">
        <v>324</v>
      </c>
      <c r="Y63" s="13" t="s">
        <v>302</v>
      </c>
      <c r="Z63" s="11" t="s">
        <v>303</v>
      </c>
      <c r="AA63" s="11" t="s">
        <v>54</v>
      </c>
      <c r="AB63" s="13" t="s">
        <v>325</v>
      </c>
      <c r="AC63" s="13" t="s">
        <v>305</v>
      </c>
      <c r="AD63" s="28">
        <v>45569</v>
      </c>
      <c r="AE63" s="9"/>
      <c r="AF63" s="13" t="s">
        <v>306</v>
      </c>
    </row>
    <row r="64" s="3" customFormat="1" ht="30" customHeight="1" spans="1:32">
      <c r="A64" s="19" t="s">
        <v>41</v>
      </c>
      <c r="B64" s="20" t="s">
        <v>326</v>
      </c>
      <c r="C64" s="20"/>
      <c r="D64" s="20"/>
      <c r="E64" s="20"/>
      <c r="F64" s="20"/>
      <c r="G64" s="20"/>
      <c r="H64" s="20"/>
      <c r="I64" s="20"/>
      <c r="J64" s="20"/>
      <c r="K64" s="24">
        <f t="shared" ref="K64:V64" si="15">K65</f>
        <v>8</v>
      </c>
      <c r="L64" s="24">
        <f t="shared" si="15"/>
        <v>18160</v>
      </c>
      <c r="M64" s="24">
        <f t="shared" si="15"/>
        <v>72640</v>
      </c>
      <c r="N64" s="24">
        <f t="shared" si="15"/>
        <v>620</v>
      </c>
      <c r="O64" s="24">
        <f t="shared" si="15"/>
        <v>0</v>
      </c>
      <c r="P64" s="24">
        <f t="shared" si="15"/>
        <v>620</v>
      </c>
      <c r="Q64" s="24">
        <f t="shared" si="15"/>
        <v>0</v>
      </c>
      <c r="R64" s="24">
        <f t="shared" si="15"/>
        <v>0</v>
      </c>
      <c r="S64" s="24">
        <f t="shared" si="15"/>
        <v>0</v>
      </c>
      <c r="T64" s="24">
        <f t="shared" si="15"/>
        <v>0</v>
      </c>
      <c r="U64" s="24">
        <f t="shared" si="15"/>
        <v>0</v>
      </c>
      <c r="V64" s="24">
        <f t="shared" si="15"/>
        <v>0</v>
      </c>
      <c r="W64" s="25"/>
      <c r="X64" s="25"/>
      <c r="Y64" s="25"/>
      <c r="Z64" s="25"/>
      <c r="AA64" s="25"/>
      <c r="AB64" s="25"/>
      <c r="AC64" s="25"/>
      <c r="AD64" s="25"/>
      <c r="AE64" s="25"/>
      <c r="AF64" s="25"/>
    </row>
    <row r="65" s="3" customFormat="1" ht="30" customHeight="1" spans="1:32">
      <c r="A65" s="19" t="s">
        <v>43</v>
      </c>
      <c r="B65" s="20" t="s">
        <v>327</v>
      </c>
      <c r="C65" s="20"/>
      <c r="D65" s="20"/>
      <c r="E65" s="20"/>
      <c r="F65" s="20"/>
      <c r="G65" s="20"/>
      <c r="H65" s="20"/>
      <c r="I65" s="20"/>
      <c r="J65" s="20"/>
      <c r="K65" s="24">
        <f>SUM(K67:K67)</f>
        <v>8</v>
      </c>
      <c r="L65" s="24">
        <f>SUM(L67:L67)</f>
        <v>18160</v>
      </c>
      <c r="M65" s="24">
        <f>SUM(M67:M67)</f>
        <v>72640</v>
      </c>
      <c r="N65" s="24">
        <f>SUM(N66:N67)</f>
        <v>620</v>
      </c>
      <c r="O65" s="24">
        <f t="shared" ref="O65:V65" si="16">SUM(O66:O67)</f>
        <v>0</v>
      </c>
      <c r="P65" s="24">
        <f t="shared" si="16"/>
        <v>620</v>
      </c>
      <c r="Q65" s="24">
        <f t="shared" si="16"/>
        <v>0</v>
      </c>
      <c r="R65" s="24">
        <f t="shared" si="16"/>
        <v>0</v>
      </c>
      <c r="S65" s="24">
        <f t="shared" si="16"/>
        <v>0</v>
      </c>
      <c r="T65" s="24">
        <f t="shared" si="16"/>
        <v>0</v>
      </c>
      <c r="U65" s="24">
        <f t="shared" si="16"/>
        <v>0</v>
      </c>
      <c r="V65" s="24">
        <f t="shared" si="16"/>
        <v>0</v>
      </c>
      <c r="W65" s="25"/>
      <c r="X65" s="25"/>
      <c r="Y65" s="25"/>
      <c r="Z65" s="25"/>
      <c r="AA65" s="25"/>
      <c r="AB65" s="25"/>
      <c r="AC65" s="25"/>
      <c r="AD65" s="25"/>
      <c r="AE65" s="25"/>
      <c r="AF65" s="25"/>
    </row>
    <row r="66" s="1" customFormat="1" ht="116" customHeight="1" spans="1:32">
      <c r="A66" s="12">
        <v>47</v>
      </c>
      <c r="B66" s="11" t="s">
        <v>328</v>
      </c>
      <c r="C66" s="12" t="s">
        <v>46</v>
      </c>
      <c r="D66" s="14" t="s">
        <v>329</v>
      </c>
      <c r="E66" s="14" t="s">
        <v>40</v>
      </c>
      <c r="F66" s="14" t="s">
        <v>327</v>
      </c>
      <c r="G66" s="12" t="s">
        <v>48</v>
      </c>
      <c r="H66" s="12" t="s">
        <v>330</v>
      </c>
      <c r="I66" s="12" t="s">
        <v>50</v>
      </c>
      <c r="J66" s="15" t="s">
        <v>331</v>
      </c>
      <c r="K66" s="11">
        <v>1</v>
      </c>
      <c r="L66" s="11">
        <v>39220</v>
      </c>
      <c r="M66" s="11">
        <v>156880</v>
      </c>
      <c r="N66" s="11">
        <v>410</v>
      </c>
      <c r="O66" s="11"/>
      <c r="P66" s="11">
        <v>410</v>
      </c>
      <c r="Q66" s="11"/>
      <c r="R66" s="11"/>
      <c r="S66" s="11"/>
      <c r="T66" s="11"/>
      <c r="U66" s="11"/>
      <c r="V66" s="11"/>
      <c r="W66" s="11" t="s">
        <v>332</v>
      </c>
      <c r="X66" s="11" t="s">
        <v>333</v>
      </c>
      <c r="Y66" s="11" t="s">
        <v>332</v>
      </c>
      <c r="Z66" s="11" t="s">
        <v>333</v>
      </c>
      <c r="AA66" s="11"/>
      <c r="AB66" s="13" t="s">
        <v>334</v>
      </c>
      <c r="AC66" s="13" t="s">
        <v>335</v>
      </c>
      <c r="AD66" s="29" t="s">
        <v>111</v>
      </c>
      <c r="AE66" s="11"/>
      <c r="AF66" s="9"/>
    </row>
    <row r="67" s="1" customFormat="1" ht="91" customHeight="1" spans="1:32">
      <c r="A67" s="12">
        <v>48</v>
      </c>
      <c r="B67" s="11" t="s">
        <v>336</v>
      </c>
      <c r="C67" s="12" t="s">
        <v>46</v>
      </c>
      <c r="D67" s="14" t="s">
        <v>337</v>
      </c>
      <c r="E67" s="14" t="s">
        <v>40</v>
      </c>
      <c r="F67" s="14" t="s">
        <v>327</v>
      </c>
      <c r="G67" s="12" t="s">
        <v>48</v>
      </c>
      <c r="H67" s="12" t="s">
        <v>209</v>
      </c>
      <c r="I67" s="12" t="s">
        <v>50</v>
      </c>
      <c r="J67" s="15" t="s">
        <v>338</v>
      </c>
      <c r="K67" s="11">
        <v>8</v>
      </c>
      <c r="L67" s="11">
        <v>18160</v>
      </c>
      <c r="M67" s="11">
        <v>72640</v>
      </c>
      <c r="N67" s="11">
        <v>210</v>
      </c>
      <c r="O67" s="11"/>
      <c r="P67" s="11">
        <v>210</v>
      </c>
      <c r="Q67" s="11"/>
      <c r="R67" s="11"/>
      <c r="S67" s="11"/>
      <c r="T67" s="11"/>
      <c r="U67" s="11"/>
      <c r="V67" s="11"/>
      <c r="W67" s="11" t="s">
        <v>332</v>
      </c>
      <c r="X67" s="11" t="s">
        <v>333</v>
      </c>
      <c r="Y67" s="11" t="s">
        <v>332</v>
      </c>
      <c r="Z67" s="11" t="s">
        <v>333</v>
      </c>
      <c r="AA67" s="11"/>
      <c r="AB67" s="13" t="s">
        <v>339</v>
      </c>
      <c r="AC67" s="13" t="s">
        <v>340</v>
      </c>
      <c r="AD67" s="29" t="s">
        <v>111</v>
      </c>
      <c r="AE67" s="11"/>
      <c r="AF67" s="9"/>
    </row>
    <row r="68" s="1" customFormat="1" ht="23" customHeight="1" spans="1:32">
      <c r="A68" s="12" t="s">
        <v>41</v>
      </c>
      <c r="B68" s="10" t="s">
        <v>341</v>
      </c>
      <c r="C68" s="10"/>
      <c r="D68" s="10"/>
      <c r="E68" s="10"/>
      <c r="F68" s="10"/>
      <c r="G68" s="10"/>
      <c r="H68" s="10"/>
      <c r="I68" s="10"/>
      <c r="J68" s="10"/>
      <c r="K68" s="11"/>
      <c r="L68" s="11">
        <f t="shared" ref="L68:V68" si="17">L69</f>
        <v>5454</v>
      </c>
      <c r="M68" s="11">
        <f t="shared" si="17"/>
        <v>5454</v>
      </c>
      <c r="N68" s="11">
        <f t="shared" si="17"/>
        <v>1000</v>
      </c>
      <c r="O68" s="11">
        <f t="shared" si="17"/>
        <v>600</v>
      </c>
      <c r="P68" s="11">
        <f t="shared" si="17"/>
        <v>0</v>
      </c>
      <c r="Q68" s="11">
        <f t="shared" si="17"/>
        <v>0</v>
      </c>
      <c r="R68" s="11">
        <f t="shared" si="17"/>
        <v>0</v>
      </c>
      <c r="S68" s="11">
        <f t="shared" si="17"/>
        <v>0</v>
      </c>
      <c r="T68" s="11">
        <f t="shared" si="17"/>
        <v>400</v>
      </c>
      <c r="U68" s="11">
        <f t="shared" si="17"/>
        <v>0</v>
      </c>
      <c r="V68" s="11">
        <f t="shared" si="17"/>
        <v>0</v>
      </c>
      <c r="W68" s="11"/>
      <c r="X68" s="11"/>
      <c r="Y68" s="11"/>
      <c r="Z68" s="11"/>
      <c r="AA68" s="11"/>
      <c r="AB68" s="11"/>
      <c r="AC68" s="11"/>
      <c r="AD68" s="11"/>
      <c r="AE68" s="9"/>
      <c r="AF68" s="11"/>
    </row>
    <row r="69" s="1" customFormat="1" ht="23" customHeight="1" spans="1:32">
      <c r="A69" s="12" t="s">
        <v>43</v>
      </c>
      <c r="B69" s="10" t="s">
        <v>342</v>
      </c>
      <c r="C69" s="10"/>
      <c r="D69" s="10"/>
      <c r="E69" s="10"/>
      <c r="F69" s="10"/>
      <c r="G69" s="10"/>
      <c r="H69" s="10"/>
      <c r="I69" s="10"/>
      <c r="J69" s="10"/>
      <c r="K69" s="11"/>
      <c r="L69" s="11">
        <f t="shared" ref="L69:V69" si="18">L70</f>
        <v>5454</v>
      </c>
      <c r="M69" s="11">
        <f t="shared" si="18"/>
        <v>5454</v>
      </c>
      <c r="N69" s="11">
        <f t="shared" si="18"/>
        <v>1000</v>
      </c>
      <c r="O69" s="11">
        <f t="shared" si="18"/>
        <v>600</v>
      </c>
      <c r="P69" s="11">
        <f t="shared" si="18"/>
        <v>0</v>
      </c>
      <c r="Q69" s="11">
        <f t="shared" si="18"/>
        <v>0</v>
      </c>
      <c r="R69" s="11">
        <f t="shared" si="18"/>
        <v>0</v>
      </c>
      <c r="S69" s="11">
        <f t="shared" si="18"/>
        <v>0</v>
      </c>
      <c r="T69" s="11">
        <f t="shared" si="18"/>
        <v>400</v>
      </c>
      <c r="U69" s="11">
        <f t="shared" si="18"/>
        <v>0</v>
      </c>
      <c r="V69" s="11">
        <f t="shared" si="18"/>
        <v>0</v>
      </c>
      <c r="W69" s="11"/>
      <c r="X69" s="11"/>
      <c r="Y69" s="11"/>
      <c r="Z69" s="11"/>
      <c r="AA69" s="11"/>
      <c r="AB69" s="11"/>
      <c r="AC69" s="11"/>
      <c r="AD69" s="11"/>
      <c r="AE69" s="9"/>
      <c r="AF69" s="11"/>
    </row>
    <row r="70" s="1" customFormat="1" ht="110" customHeight="1" spans="1:32">
      <c r="A70" s="14">
        <v>49</v>
      </c>
      <c r="B70" s="12" t="s">
        <v>343</v>
      </c>
      <c r="C70" s="12" t="s">
        <v>46</v>
      </c>
      <c r="D70" s="14" t="s">
        <v>344</v>
      </c>
      <c r="E70" s="14" t="s">
        <v>40</v>
      </c>
      <c r="F70" s="12" t="s">
        <v>341</v>
      </c>
      <c r="G70" s="12" t="s">
        <v>48</v>
      </c>
      <c r="H70" s="14" t="s">
        <v>345</v>
      </c>
      <c r="I70" s="12" t="s">
        <v>346</v>
      </c>
      <c r="J70" s="14" t="s">
        <v>347</v>
      </c>
      <c r="K70" s="11">
        <v>1150</v>
      </c>
      <c r="L70" s="11">
        <v>5454</v>
      </c>
      <c r="M70" s="11">
        <v>5454</v>
      </c>
      <c r="N70" s="13">
        <v>1000</v>
      </c>
      <c r="O70" s="11">
        <v>600</v>
      </c>
      <c r="P70" s="11"/>
      <c r="Q70" s="11"/>
      <c r="R70" s="11"/>
      <c r="S70" s="11"/>
      <c r="T70" s="11">
        <v>400</v>
      </c>
      <c r="U70" s="11"/>
      <c r="V70" s="11"/>
      <c r="W70" s="13" t="s">
        <v>52</v>
      </c>
      <c r="X70" s="11" t="s">
        <v>53</v>
      </c>
      <c r="Y70" s="13" t="s">
        <v>52</v>
      </c>
      <c r="Z70" s="11" t="s">
        <v>53</v>
      </c>
      <c r="AA70" s="11" t="s">
        <v>54</v>
      </c>
      <c r="AB70" s="13" t="s">
        <v>348</v>
      </c>
      <c r="AC70" s="13" t="s">
        <v>349</v>
      </c>
      <c r="AD70" s="28">
        <v>45539</v>
      </c>
      <c r="AE70" s="9"/>
      <c r="AF70" s="13"/>
    </row>
    <row r="71" s="1" customFormat="1" ht="35" customHeight="1" spans="1:32">
      <c r="A71" s="10" t="s">
        <v>39</v>
      </c>
      <c r="B71" s="10" t="s">
        <v>350</v>
      </c>
      <c r="C71" s="10"/>
      <c r="D71" s="10"/>
      <c r="E71" s="10"/>
      <c r="F71" s="10"/>
      <c r="G71" s="10"/>
      <c r="H71" s="10"/>
      <c r="I71" s="10"/>
      <c r="J71" s="10"/>
      <c r="K71" s="11"/>
      <c r="L71" s="11">
        <f t="shared" ref="L71:V71" si="19">L72</f>
        <v>1000</v>
      </c>
      <c r="M71" s="11">
        <f t="shared" si="19"/>
        <v>1000</v>
      </c>
      <c r="N71" s="11">
        <f t="shared" si="19"/>
        <v>1200</v>
      </c>
      <c r="O71" s="11">
        <f t="shared" si="19"/>
        <v>0</v>
      </c>
      <c r="P71" s="11">
        <f t="shared" si="19"/>
        <v>1200</v>
      </c>
      <c r="Q71" s="11">
        <f t="shared" si="19"/>
        <v>0</v>
      </c>
      <c r="R71" s="11">
        <f t="shared" si="19"/>
        <v>0</v>
      </c>
      <c r="S71" s="11">
        <f t="shared" si="19"/>
        <v>0</v>
      </c>
      <c r="T71" s="11">
        <f t="shared" si="19"/>
        <v>0</v>
      </c>
      <c r="U71" s="11">
        <f t="shared" si="19"/>
        <v>0</v>
      </c>
      <c r="V71" s="11">
        <f t="shared" si="19"/>
        <v>0</v>
      </c>
      <c r="W71" s="11"/>
      <c r="X71" s="11"/>
      <c r="Y71" s="11"/>
      <c r="Z71" s="11"/>
      <c r="AA71" s="11"/>
      <c r="AB71" s="11"/>
      <c r="AC71" s="11"/>
      <c r="AD71" s="11"/>
      <c r="AE71" s="9"/>
      <c r="AF71" s="11"/>
    </row>
    <row r="72" s="1" customFormat="1" ht="35" customHeight="1" spans="1:32">
      <c r="A72" s="12" t="s">
        <v>41</v>
      </c>
      <c r="B72" s="10" t="s">
        <v>351</v>
      </c>
      <c r="C72" s="10"/>
      <c r="D72" s="10"/>
      <c r="E72" s="10"/>
      <c r="F72" s="10"/>
      <c r="G72" s="10"/>
      <c r="H72" s="10"/>
      <c r="I72" s="10"/>
      <c r="J72" s="10"/>
      <c r="K72" s="11"/>
      <c r="L72" s="11">
        <f t="shared" ref="L72:V72" si="20">L73</f>
        <v>1000</v>
      </c>
      <c r="M72" s="11">
        <f t="shared" si="20"/>
        <v>1000</v>
      </c>
      <c r="N72" s="11">
        <f t="shared" si="20"/>
        <v>1200</v>
      </c>
      <c r="O72" s="11">
        <f t="shared" si="20"/>
        <v>0</v>
      </c>
      <c r="P72" s="11">
        <f t="shared" si="20"/>
        <v>1200</v>
      </c>
      <c r="Q72" s="11">
        <f t="shared" si="20"/>
        <v>0</v>
      </c>
      <c r="R72" s="11">
        <f t="shared" si="20"/>
        <v>0</v>
      </c>
      <c r="S72" s="11">
        <f t="shared" si="20"/>
        <v>0</v>
      </c>
      <c r="T72" s="11">
        <f t="shared" si="20"/>
        <v>0</v>
      </c>
      <c r="U72" s="11">
        <f t="shared" si="20"/>
        <v>0</v>
      </c>
      <c r="V72" s="11">
        <f t="shared" si="20"/>
        <v>0</v>
      </c>
      <c r="W72" s="11"/>
      <c r="X72" s="11"/>
      <c r="Y72" s="11"/>
      <c r="Z72" s="11"/>
      <c r="AA72" s="11"/>
      <c r="AB72" s="11"/>
      <c r="AC72" s="11"/>
      <c r="AD72" s="11"/>
      <c r="AE72" s="9"/>
      <c r="AF72" s="11"/>
    </row>
    <row r="73" s="1" customFormat="1" ht="35" customHeight="1" spans="1:32">
      <c r="A73" s="12" t="s">
        <v>43</v>
      </c>
      <c r="B73" s="10" t="s">
        <v>351</v>
      </c>
      <c r="C73" s="10"/>
      <c r="D73" s="10"/>
      <c r="E73" s="10"/>
      <c r="F73" s="10"/>
      <c r="G73" s="10"/>
      <c r="H73" s="10"/>
      <c r="I73" s="10"/>
      <c r="J73" s="10"/>
      <c r="K73" s="11"/>
      <c r="L73" s="11">
        <f t="shared" ref="L73:V73" si="21">L74</f>
        <v>1000</v>
      </c>
      <c r="M73" s="11">
        <f t="shared" si="21"/>
        <v>1000</v>
      </c>
      <c r="N73" s="11">
        <f t="shared" si="21"/>
        <v>1200</v>
      </c>
      <c r="O73" s="11">
        <f t="shared" si="21"/>
        <v>0</v>
      </c>
      <c r="P73" s="11">
        <f t="shared" si="21"/>
        <v>1200</v>
      </c>
      <c r="Q73" s="11">
        <f t="shared" si="21"/>
        <v>0</v>
      </c>
      <c r="R73" s="11">
        <f t="shared" si="21"/>
        <v>0</v>
      </c>
      <c r="S73" s="11">
        <f t="shared" si="21"/>
        <v>0</v>
      </c>
      <c r="T73" s="11">
        <f t="shared" si="21"/>
        <v>0</v>
      </c>
      <c r="U73" s="11">
        <f t="shared" si="21"/>
        <v>0</v>
      </c>
      <c r="V73" s="11">
        <f t="shared" si="21"/>
        <v>0</v>
      </c>
      <c r="W73" s="11"/>
      <c r="X73" s="11"/>
      <c r="Y73" s="11"/>
      <c r="Z73" s="11"/>
      <c r="AA73" s="11"/>
      <c r="AB73" s="11"/>
      <c r="AC73" s="11"/>
      <c r="AD73" s="11"/>
      <c r="AE73" s="9"/>
      <c r="AF73" s="11"/>
    </row>
    <row r="74" s="1" customFormat="1" ht="117" customHeight="1" spans="1:32">
      <c r="A74" s="14">
        <v>50</v>
      </c>
      <c r="B74" s="12" t="s">
        <v>352</v>
      </c>
      <c r="C74" s="12" t="s">
        <v>46</v>
      </c>
      <c r="D74" s="14" t="s">
        <v>353</v>
      </c>
      <c r="E74" s="14" t="s">
        <v>350</v>
      </c>
      <c r="F74" s="12" t="s">
        <v>351</v>
      </c>
      <c r="G74" s="12" t="s">
        <v>48</v>
      </c>
      <c r="H74" s="14" t="s">
        <v>345</v>
      </c>
      <c r="I74" s="12" t="s">
        <v>346</v>
      </c>
      <c r="J74" s="14" t="s">
        <v>354</v>
      </c>
      <c r="K74" s="11">
        <v>1000</v>
      </c>
      <c r="L74" s="11">
        <v>1000</v>
      </c>
      <c r="M74" s="11">
        <v>1000</v>
      </c>
      <c r="N74" s="13">
        <v>1200</v>
      </c>
      <c r="O74" s="11"/>
      <c r="P74" s="11">
        <v>1200</v>
      </c>
      <c r="Q74" s="11"/>
      <c r="R74" s="11"/>
      <c r="S74" s="11"/>
      <c r="T74" s="11"/>
      <c r="U74" s="11"/>
      <c r="V74" s="11"/>
      <c r="W74" s="13" t="s">
        <v>84</v>
      </c>
      <c r="X74" s="11" t="s">
        <v>85</v>
      </c>
      <c r="Y74" s="13" t="s">
        <v>84</v>
      </c>
      <c r="Z74" s="11" t="s">
        <v>85</v>
      </c>
      <c r="AA74" s="11" t="s">
        <v>86</v>
      </c>
      <c r="AB74" s="14" t="s">
        <v>355</v>
      </c>
      <c r="AC74" s="14" t="s">
        <v>356</v>
      </c>
      <c r="AD74" s="28">
        <v>45539</v>
      </c>
      <c r="AE74" s="9"/>
      <c r="AF74" s="13"/>
    </row>
    <row r="75" s="1" customFormat="1" ht="39" customHeight="1" spans="1:32">
      <c r="A75" s="10" t="s">
        <v>39</v>
      </c>
      <c r="B75" s="10" t="s">
        <v>357</v>
      </c>
      <c r="C75" s="10"/>
      <c r="D75" s="10"/>
      <c r="E75" s="10"/>
      <c r="F75" s="10"/>
      <c r="G75" s="10"/>
      <c r="H75" s="10"/>
      <c r="I75" s="10"/>
      <c r="J75" s="10"/>
      <c r="K75" s="11"/>
      <c r="L75" s="11">
        <f t="shared" ref="L75:V75" si="22">L76+L95</f>
        <v>99057</v>
      </c>
      <c r="M75" s="11">
        <f t="shared" si="22"/>
        <v>282289</v>
      </c>
      <c r="N75" s="11">
        <f t="shared" si="22"/>
        <v>17933.63</v>
      </c>
      <c r="O75" s="11">
        <f t="shared" si="22"/>
        <v>8954.001</v>
      </c>
      <c r="P75" s="11">
        <f t="shared" si="22"/>
        <v>4845</v>
      </c>
      <c r="Q75" s="11">
        <f t="shared" si="22"/>
        <v>0</v>
      </c>
      <c r="R75" s="11">
        <f t="shared" si="22"/>
        <v>112</v>
      </c>
      <c r="S75" s="11">
        <f t="shared" si="22"/>
        <v>0</v>
      </c>
      <c r="T75" s="11">
        <f t="shared" si="22"/>
        <v>4022.629</v>
      </c>
      <c r="U75" s="11">
        <f t="shared" si="22"/>
        <v>0</v>
      </c>
      <c r="V75" s="11">
        <f t="shared" si="22"/>
        <v>0</v>
      </c>
      <c r="W75" s="11"/>
      <c r="X75" s="11"/>
      <c r="Y75" s="11"/>
      <c r="Z75" s="11"/>
      <c r="AA75" s="11"/>
      <c r="AB75" s="11"/>
      <c r="AC75" s="11"/>
      <c r="AD75" s="11"/>
      <c r="AE75" s="9"/>
      <c r="AF75" s="11"/>
    </row>
    <row r="76" s="1" customFormat="1" ht="39" customHeight="1" spans="1:32">
      <c r="A76" s="10" t="s">
        <v>41</v>
      </c>
      <c r="B76" s="10" t="s">
        <v>358</v>
      </c>
      <c r="C76" s="10"/>
      <c r="D76" s="10"/>
      <c r="E76" s="10"/>
      <c r="F76" s="10"/>
      <c r="G76" s="10"/>
      <c r="H76" s="10"/>
      <c r="I76" s="10"/>
      <c r="J76" s="10"/>
      <c r="K76" s="11"/>
      <c r="L76" s="11">
        <f>L77+L86+L92</f>
        <v>91999</v>
      </c>
      <c r="M76" s="11">
        <f t="shared" ref="M76:V76" si="23">M77+M86+M92</f>
        <v>263126</v>
      </c>
      <c r="N76" s="11">
        <f t="shared" si="23"/>
        <v>11252.35</v>
      </c>
      <c r="O76" s="11">
        <f t="shared" si="23"/>
        <v>5104.4</v>
      </c>
      <c r="P76" s="11">
        <f t="shared" si="23"/>
        <v>2755.686</v>
      </c>
      <c r="Q76" s="11">
        <f t="shared" si="23"/>
        <v>0</v>
      </c>
      <c r="R76" s="11">
        <f t="shared" si="23"/>
        <v>57</v>
      </c>
      <c r="S76" s="11">
        <f t="shared" si="23"/>
        <v>0</v>
      </c>
      <c r="T76" s="11">
        <f t="shared" si="23"/>
        <v>3335.264</v>
      </c>
      <c r="U76" s="11">
        <f t="shared" si="23"/>
        <v>0</v>
      </c>
      <c r="V76" s="11">
        <f t="shared" si="23"/>
        <v>0</v>
      </c>
      <c r="W76" s="11"/>
      <c r="X76" s="11"/>
      <c r="Y76" s="11"/>
      <c r="Z76" s="11"/>
      <c r="AA76" s="11"/>
      <c r="AB76" s="11"/>
      <c r="AC76" s="11"/>
      <c r="AD76" s="11"/>
      <c r="AE76" s="9"/>
      <c r="AF76" s="11"/>
    </row>
    <row r="77" s="1" customFormat="1" ht="39" customHeight="1" spans="1:32">
      <c r="A77" s="12" t="s">
        <v>43</v>
      </c>
      <c r="B77" s="10" t="s">
        <v>359</v>
      </c>
      <c r="C77" s="10"/>
      <c r="D77" s="10"/>
      <c r="E77" s="10"/>
      <c r="F77" s="10"/>
      <c r="G77" s="10"/>
      <c r="H77" s="10"/>
      <c r="I77" s="10"/>
      <c r="J77" s="10"/>
      <c r="K77" s="11"/>
      <c r="L77" s="11">
        <f>SUM(L78:L85)</f>
        <v>41413</v>
      </c>
      <c r="M77" s="11">
        <f t="shared" ref="L77:V77" si="24">SUM(M78:M85)</f>
        <v>30418</v>
      </c>
      <c r="N77" s="11">
        <f t="shared" si="24"/>
        <v>2780</v>
      </c>
      <c r="O77" s="11">
        <f t="shared" si="24"/>
        <v>2255</v>
      </c>
      <c r="P77" s="11">
        <f t="shared" si="24"/>
        <v>140</v>
      </c>
      <c r="Q77" s="11">
        <f t="shared" si="24"/>
        <v>0</v>
      </c>
      <c r="R77" s="11">
        <f t="shared" si="24"/>
        <v>57</v>
      </c>
      <c r="S77" s="11">
        <f t="shared" si="24"/>
        <v>0</v>
      </c>
      <c r="T77" s="11">
        <f t="shared" si="24"/>
        <v>328</v>
      </c>
      <c r="U77" s="11">
        <f t="shared" si="24"/>
        <v>0</v>
      </c>
      <c r="V77" s="11">
        <f t="shared" si="24"/>
        <v>0</v>
      </c>
      <c r="W77" s="11"/>
      <c r="X77" s="11"/>
      <c r="Y77" s="11"/>
      <c r="Z77" s="11"/>
      <c r="AA77" s="11"/>
      <c r="AB77" s="11"/>
      <c r="AC77" s="11"/>
      <c r="AD77" s="11"/>
      <c r="AE77" s="9"/>
      <c r="AF77" s="11"/>
    </row>
    <row r="78" s="1" customFormat="1" ht="80" customHeight="1" spans="1:32">
      <c r="A78" s="14">
        <v>51</v>
      </c>
      <c r="B78" s="12" t="s">
        <v>360</v>
      </c>
      <c r="C78" s="12" t="s">
        <v>46</v>
      </c>
      <c r="D78" s="14" t="s">
        <v>361</v>
      </c>
      <c r="E78" s="14" t="s">
        <v>357</v>
      </c>
      <c r="F78" s="12" t="s">
        <v>362</v>
      </c>
      <c r="G78" s="12" t="s">
        <v>48</v>
      </c>
      <c r="H78" s="14" t="s">
        <v>209</v>
      </c>
      <c r="I78" s="12" t="s">
        <v>50</v>
      </c>
      <c r="J78" s="14" t="s">
        <v>363</v>
      </c>
      <c r="K78" s="11">
        <v>34.7</v>
      </c>
      <c r="L78" s="11">
        <v>2133</v>
      </c>
      <c r="M78" s="11">
        <v>7548</v>
      </c>
      <c r="N78" s="16">
        <v>800</v>
      </c>
      <c r="O78" s="39">
        <v>800</v>
      </c>
      <c r="P78" s="11"/>
      <c r="Q78" s="11"/>
      <c r="R78" s="11"/>
      <c r="S78" s="11"/>
      <c r="T78" s="11"/>
      <c r="U78" s="11"/>
      <c r="V78" s="11"/>
      <c r="W78" s="13" t="s">
        <v>84</v>
      </c>
      <c r="X78" s="11" t="s">
        <v>85</v>
      </c>
      <c r="Y78" s="13" t="s">
        <v>84</v>
      </c>
      <c r="Z78" s="11" t="s">
        <v>85</v>
      </c>
      <c r="AA78" s="11" t="s">
        <v>86</v>
      </c>
      <c r="AB78" s="13" t="s">
        <v>364</v>
      </c>
      <c r="AC78" s="13" t="s">
        <v>365</v>
      </c>
      <c r="AD78" s="28">
        <v>45542</v>
      </c>
      <c r="AE78" s="9"/>
      <c r="AF78" s="13"/>
    </row>
    <row r="79" s="1" customFormat="1" ht="80" customHeight="1" spans="1:32">
      <c r="A79" s="14">
        <v>52</v>
      </c>
      <c r="B79" s="12" t="s">
        <v>366</v>
      </c>
      <c r="C79" s="12" t="s">
        <v>46</v>
      </c>
      <c r="D79" s="14" t="s">
        <v>367</v>
      </c>
      <c r="E79" s="14" t="s">
        <v>357</v>
      </c>
      <c r="F79" s="12" t="s">
        <v>362</v>
      </c>
      <c r="G79" s="12" t="s">
        <v>48</v>
      </c>
      <c r="H79" s="14" t="s">
        <v>368</v>
      </c>
      <c r="I79" s="12" t="s">
        <v>50</v>
      </c>
      <c r="J79" s="14" t="s">
        <v>369</v>
      </c>
      <c r="K79" s="11">
        <v>6</v>
      </c>
      <c r="L79" s="11">
        <v>300</v>
      </c>
      <c r="M79" s="11">
        <v>908</v>
      </c>
      <c r="N79" s="16">
        <v>240</v>
      </c>
      <c r="O79" s="11">
        <v>240</v>
      </c>
      <c r="P79" s="39"/>
      <c r="Q79" s="11"/>
      <c r="R79" s="11"/>
      <c r="S79" s="11"/>
      <c r="T79" s="11"/>
      <c r="U79" s="11"/>
      <c r="V79" s="11"/>
      <c r="W79" s="15" t="s">
        <v>142</v>
      </c>
      <c r="X79" s="11" t="s">
        <v>143</v>
      </c>
      <c r="Y79" s="13" t="s">
        <v>84</v>
      </c>
      <c r="Z79" s="11" t="s">
        <v>85</v>
      </c>
      <c r="AA79" s="11" t="s">
        <v>54</v>
      </c>
      <c r="AB79" s="13" t="s">
        <v>370</v>
      </c>
      <c r="AC79" s="13" t="s">
        <v>371</v>
      </c>
      <c r="AD79" s="29" t="s">
        <v>111</v>
      </c>
      <c r="AE79" s="28">
        <v>45546</v>
      </c>
      <c r="AF79" s="9"/>
    </row>
    <row r="80" s="1" customFormat="1" ht="80" customHeight="1" spans="1:32">
      <c r="A80" s="14">
        <v>53</v>
      </c>
      <c r="B80" s="12" t="s">
        <v>372</v>
      </c>
      <c r="C80" s="12" t="s">
        <v>46</v>
      </c>
      <c r="D80" s="14" t="s">
        <v>373</v>
      </c>
      <c r="E80" s="14" t="s">
        <v>357</v>
      </c>
      <c r="F80" s="12" t="s">
        <v>362</v>
      </c>
      <c r="G80" s="12" t="s">
        <v>374</v>
      </c>
      <c r="H80" s="14" t="s">
        <v>375</v>
      </c>
      <c r="I80" s="12" t="s">
        <v>50</v>
      </c>
      <c r="J80" s="14" t="s">
        <v>376</v>
      </c>
      <c r="K80" s="11">
        <v>3</v>
      </c>
      <c r="L80" s="11">
        <v>620</v>
      </c>
      <c r="M80" s="11">
        <v>4107</v>
      </c>
      <c r="N80" s="13">
        <v>350</v>
      </c>
      <c r="O80" s="11">
        <v>250</v>
      </c>
      <c r="P80" s="11">
        <v>100</v>
      </c>
      <c r="Q80" s="9"/>
      <c r="R80" s="9"/>
      <c r="S80" s="9"/>
      <c r="T80" s="9"/>
      <c r="U80" s="9"/>
      <c r="V80" s="9"/>
      <c r="W80" s="13" t="s">
        <v>142</v>
      </c>
      <c r="X80" s="11" t="s">
        <v>143</v>
      </c>
      <c r="Y80" s="13" t="s">
        <v>84</v>
      </c>
      <c r="Z80" s="11" t="s">
        <v>85</v>
      </c>
      <c r="AA80" s="11" t="s">
        <v>86</v>
      </c>
      <c r="AB80" s="13" t="s">
        <v>377</v>
      </c>
      <c r="AC80" s="13" t="s">
        <v>378</v>
      </c>
      <c r="AD80" s="28">
        <v>45578</v>
      </c>
      <c r="AE80" s="9"/>
      <c r="AF80" s="13" t="s">
        <v>379</v>
      </c>
    </row>
    <row r="81" s="1" customFormat="1" ht="80" customHeight="1" spans="1:32">
      <c r="A81" s="14">
        <v>54</v>
      </c>
      <c r="B81" s="12" t="s">
        <v>380</v>
      </c>
      <c r="C81" s="12" t="s">
        <v>46</v>
      </c>
      <c r="D81" s="14" t="s">
        <v>381</v>
      </c>
      <c r="E81" s="14" t="s">
        <v>357</v>
      </c>
      <c r="F81" s="12" t="s">
        <v>362</v>
      </c>
      <c r="G81" s="12" t="s">
        <v>48</v>
      </c>
      <c r="H81" s="14" t="s">
        <v>382</v>
      </c>
      <c r="I81" s="12" t="s">
        <v>50</v>
      </c>
      <c r="J81" s="14" t="s">
        <v>383</v>
      </c>
      <c r="K81" s="12">
        <v>2.83</v>
      </c>
      <c r="L81" s="12">
        <v>600</v>
      </c>
      <c r="M81" s="12">
        <v>2400</v>
      </c>
      <c r="N81" s="14">
        <v>220</v>
      </c>
      <c r="O81" s="12">
        <v>220</v>
      </c>
      <c r="P81" s="12"/>
      <c r="Q81" s="12"/>
      <c r="R81" s="12"/>
      <c r="S81" s="12"/>
      <c r="T81" s="12"/>
      <c r="U81" s="12"/>
      <c r="V81" s="12"/>
      <c r="W81" s="14" t="s">
        <v>122</v>
      </c>
      <c r="X81" s="12" t="s">
        <v>123</v>
      </c>
      <c r="Y81" s="13" t="s">
        <v>84</v>
      </c>
      <c r="Z81" s="11" t="s">
        <v>85</v>
      </c>
      <c r="AA81" s="11" t="s">
        <v>86</v>
      </c>
      <c r="AB81" s="14" t="s">
        <v>384</v>
      </c>
      <c r="AC81" s="13" t="s">
        <v>385</v>
      </c>
      <c r="AD81" s="28">
        <v>45578</v>
      </c>
      <c r="AE81" s="9"/>
      <c r="AF81" s="13" t="s">
        <v>306</v>
      </c>
    </row>
    <row r="82" s="1" customFormat="1" ht="80" customHeight="1" spans="1:32">
      <c r="A82" s="14">
        <v>55</v>
      </c>
      <c r="B82" s="12" t="s">
        <v>386</v>
      </c>
      <c r="C82" s="12" t="s">
        <v>46</v>
      </c>
      <c r="D82" s="14" t="s">
        <v>387</v>
      </c>
      <c r="E82" s="14" t="s">
        <v>357</v>
      </c>
      <c r="F82" s="12" t="s">
        <v>362</v>
      </c>
      <c r="G82" s="12" t="s">
        <v>48</v>
      </c>
      <c r="H82" s="14" t="s">
        <v>388</v>
      </c>
      <c r="I82" s="12" t="s">
        <v>50</v>
      </c>
      <c r="J82" s="14" t="s">
        <v>389</v>
      </c>
      <c r="K82" s="12">
        <v>5</v>
      </c>
      <c r="L82" s="11">
        <v>500</v>
      </c>
      <c r="M82" s="11">
        <v>2000</v>
      </c>
      <c r="N82" s="13">
        <v>350</v>
      </c>
      <c r="O82" s="11">
        <v>350</v>
      </c>
      <c r="P82" s="11"/>
      <c r="Q82" s="11"/>
      <c r="R82" s="11"/>
      <c r="S82" s="11"/>
      <c r="T82" s="11"/>
      <c r="U82" s="11"/>
      <c r="V82" s="11"/>
      <c r="W82" s="13" t="s">
        <v>101</v>
      </c>
      <c r="X82" s="11" t="s">
        <v>102</v>
      </c>
      <c r="Y82" s="13" t="s">
        <v>84</v>
      </c>
      <c r="Z82" s="11" t="s">
        <v>85</v>
      </c>
      <c r="AA82" s="11" t="s">
        <v>86</v>
      </c>
      <c r="AB82" s="14" t="s">
        <v>390</v>
      </c>
      <c r="AC82" s="13" t="s">
        <v>312</v>
      </c>
      <c r="AD82" s="28">
        <v>45578</v>
      </c>
      <c r="AE82" s="9"/>
      <c r="AF82" s="13" t="s">
        <v>306</v>
      </c>
    </row>
    <row r="83" s="1" customFormat="1" ht="80" customHeight="1" spans="1:32">
      <c r="A83" s="14">
        <v>56</v>
      </c>
      <c r="B83" s="12" t="s">
        <v>391</v>
      </c>
      <c r="C83" s="12" t="s">
        <v>46</v>
      </c>
      <c r="D83" s="14" t="s">
        <v>392</v>
      </c>
      <c r="E83" s="14" t="s">
        <v>357</v>
      </c>
      <c r="F83" s="12" t="s">
        <v>362</v>
      </c>
      <c r="G83" s="12" t="s">
        <v>48</v>
      </c>
      <c r="H83" s="14" t="s">
        <v>393</v>
      </c>
      <c r="I83" s="12" t="s">
        <v>50</v>
      </c>
      <c r="J83" s="14" t="s">
        <v>394</v>
      </c>
      <c r="K83" s="11">
        <v>10</v>
      </c>
      <c r="L83" s="11">
        <v>306</v>
      </c>
      <c r="M83" s="11">
        <v>1119</v>
      </c>
      <c r="N83" s="13">
        <v>395</v>
      </c>
      <c r="O83" s="11">
        <v>395</v>
      </c>
      <c r="P83" s="9"/>
      <c r="Q83" s="9"/>
      <c r="R83" s="9"/>
      <c r="S83" s="9"/>
      <c r="T83" s="9"/>
      <c r="U83" s="9"/>
      <c r="V83" s="9"/>
      <c r="W83" s="13" t="s">
        <v>243</v>
      </c>
      <c r="X83" s="11" t="s">
        <v>244</v>
      </c>
      <c r="Y83" s="13" t="s">
        <v>84</v>
      </c>
      <c r="Z83" s="11" t="s">
        <v>85</v>
      </c>
      <c r="AA83" s="11" t="s">
        <v>86</v>
      </c>
      <c r="AB83" s="14" t="s">
        <v>395</v>
      </c>
      <c r="AC83" s="13" t="s">
        <v>396</v>
      </c>
      <c r="AD83" s="28">
        <v>45578</v>
      </c>
      <c r="AE83" s="9"/>
      <c r="AF83" s="13" t="s">
        <v>306</v>
      </c>
    </row>
    <row r="84" s="1" customFormat="1" ht="102" customHeight="1" spans="1:32">
      <c r="A84" s="14">
        <v>57</v>
      </c>
      <c r="B84" s="11" t="s">
        <v>397</v>
      </c>
      <c r="C84" s="12" t="s">
        <v>46</v>
      </c>
      <c r="D84" s="14" t="s">
        <v>398</v>
      </c>
      <c r="E84" s="14" t="s">
        <v>393</v>
      </c>
      <c r="F84" s="12" t="s">
        <v>362</v>
      </c>
      <c r="G84" s="12" t="s">
        <v>48</v>
      </c>
      <c r="H84" s="14" t="s">
        <v>393</v>
      </c>
      <c r="I84" s="12" t="s">
        <v>316</v>
      </c>
      <c r="J84" s="14" t="s">
        <v>399</v>
      </c>
      <c r="K84" s="11">
        <v>23.2</v>
      </c>
      <c r="L84" s="11"/>
      <c r="M84" s="11"/>
      <c r="N84" s="13">
        <v>100</v>
      </c>
      <c r="O84" s="11"/>
      <c r="P84" s="9"/>
      <c r="Q84" s="9"/>
      <c r="R84" s="9"/>
      <c r="S84" s="9"/>
      <c r="T84" s="9">
        <v>100</v>
      </c>
      <c r="U84" s="9"/>
      <c r="V84" s="9"/>
      <c r="W84" s="13" t="s">
        <v>84</v>
      </c>
      <c r="X84" s="11" t="s">
        <v>85</v>
      </c>
      <c r="Y84" s="13" t="s">
        <v>84</v>
      </c>
      <c r="Z84" s="11" t="s">
        <v>85</v>
      </c>
      <c r="AA84" s="11" t="s">
        <v>86</v>
      </c>
      <c r="AB84" s="14" t="s">
        <v>400</v>
      </c>
      <c r="AC84" s="13" t="s">
        <v>312</v>
      </c>
      <c r="AD84" s="28"/>
      <c r="AE84" s="9"/>
      <c r="AF84" s="13"/>
    </row>
    <row r="85" s="1" customFormat="1" ht="80" customHeight="1" spans="1:33">
      <c r="A85" s="14">
        <v>58</v>
      </c>
      <c r="B85" s="12" t="s">
        <v>401</v>
      </c>
      <c r="C85" s="12" t="s">
        <v>46</v>
      </c>
      <c r="D85" s="14" t="s">
        <v>402</v>
      </c>
      <c r="E85" s="14" t="s">
        <v>357</v>
      </c>
      <c r="F85" s="12" t="s">
        <v>362</v>
      </c>
      <c r="G85" s="12" t="s">
        <v>48</v>
      </c>
      <c r="H85" s="14" t="s">
        <v>403</v>
      </c>
      <c r="I85" s="12" t="s">
        <v>50</v>
      </c>
      <c r="J85" s="14" t="s">
        <v>404</v>
      </c>
      <c r="K85" s="11">
        <v>0.871</v>
      </c>
      <c r="L85" s="11">
        <v>36954</v>
      </c>
      <c r="M85" s="11">
        <v>12336</v>
      </c>
      <c r="N85" s="16">
        <v>325</v>
      </c>
      <c r="O85" s="11"/>
      <c r="P85" s="40">
        <v>40</v>
      </c>
      <c r="Q85" s="11"/>
      <c r="R85" s="11">
        <v>57</v>
      </c>
      <c r="S85" s="23"/>
      <c r="T85" s="39">
        <f>N85-P85-R85</f>
        <v>228</v>
      </c>
      <c r="U85" s="11"/>
      <c r="V85" s="11"/>
      <c r="W85" s="13" t="s">
        <v>84</v>
      </c>
      <c r="X85" s="11" t="s">
        <v>85</v>
      </c>
      <c r="Y85" s="13" t="s">
        <v>84</v>
      </c>
      <c r="Z85" s="11" t="s">
        <v>85</v>
      </c>
      <c r="AA85" s="11" t="s">
        <v>86</v>
      </c>
      <c r="AB85" s="13" t="s">
        <v>405</v>
      </c>
      <c r="AC85" s="13" t="s">
        <v>406</v>
      </c>
      <c r="AD85" s="29" t="s">
        <v>407</v>
      </c>
      <c r="AE85" s="28">
        <v>45548</v>
      </c>
      <c r="AF85" s="9"/>
      <c r="AG85" s="46"/>
    </row>
    <row r="86" s="1" customFormat="1" ht="41" customHeight="1" spans="1:32">
      <c r="A86" s="12" t="s">
        <v>43</v>
      </c>
      <c r="B86" s="10" t="s">
        <v>408</v>
      </c>
      <c r="C86" s="10"/>
      <c r="D86" s="10"/>
      <c r="E86" s="10"/>
      <c r="F86" s="10"/>
      <c r="G86" s="10"/>
      <c r="H86" s="10"/>
      <c r="I86" s="10"/>
      <c r="J86" s="10"/>
      <c r="K86" s="11"/>
      <c r="L86" s="11">
        <f>SUM(L87:L91)</f>
        <v>50586</v>
      </c>
      <c r="M86" s="11">
        <f t="shared" ref="M86:V86" si="25">SUM(M87:M91)</f>
        <v>232708</v>
      </c>
      <c r="N86" s="11">
        <f t="shared" si="25"/>
        <v>7932.72</v>
      </c>
      <c r="O86" s="11">
        <f t="shared" si="25"/>
        <v>2849.4</v>
      </c>
      <c r="P86" s="11">
        <f t="shared" si="25"/>
        <v>2615.686</v>
      </c>
      <c r="Q86" s="11">
        <f t="shared" si="25"/>
        <v>0</v>
      </c>
      <c r="R86" s="11">
        <f t="shared" si="25"/>
        <v>0</v>
      </c>
      <c r="S86" s="11">
        <f t="shared" si="25"/>
        <v>0</v>
      </c>
      <c r="T86" s="11">
        <f t="shared" si="25"/>
        <v>2467.634</v>
      </c>
      <c r="U86" s="11">
        <f t="shared" si="25"/>
        <v>0</v>
      </c>
      <c r="V86" s="11">
        <f t="shared" si="25"/>
        <v>0</v>
      </c>
      <c r="W86" s="11"/>
      <c r="X86" s="11"/>
      <c r="Y86" s="11"/>
      <c r="Z86" s="11"/>
      <c r="AA86" s="11"/>
      <c r="AB86" s="11"/>
      <c r="AC86" s="11"/>
      <c r="AD86" s="11"/>
      <c r="AE86" s="9"/>
      <c r="AF86" s="11"/>
    </row>
    <row r="87" s="1" customFormat="1" ht="139" customHeight="1" spans="1:32">
      <c r="A87" s="14">
        <v>59</v>
      </c>
      <c r="B87" s="12" t="s">
        <v>409</v>
      </c>
      <c r="C87" s="12" t="s">
        <v>46</v>
      </c>
      <c r="D87" s="14" t="s">
        <v>410</v>
      </c>
      <c r="E87" s="14" t="s">
        <v>357</v>
      </c>
      <c r="F87" s="12" t="s">
        <v>362</v>
      </c>
      <c r="G87" s="12" t="s">
        <v>48</v>
      </c>
      <c r="H87" s="14" t="s">
        <v>411</v>
      </c>
      <c r="I87" s="12" t="s">
        <v>316</v>
      </c>
      <c r="J87" s="14" t="s">
        <v>412</v>
      </c>
      <c r="K87" s="41">
        <v>10.5</v>
      </c>
      <c r="L87" s="41">
        <v>126</v>
      </c>
      <c r="M87" s="42">
        <v>567</v>
      </c>
      <c r="N87" s="31">
        <v>600</v>
      </c>
      <c r="O87" s="41">
        <v>500</v>
      </c>
      <c r="P87" s="39">
        <v>100</v>
      </c>
      <c r="Q87" s="23"/>
      <c r="R87" s="23"/>
      <c r="S87" s="23"/>
      <c r="T87" s="40"/>
      <c r="U87" s="23"/>
      <c r="V87" s="23"/>
      <c r="W87" s="14" t="s">
        <v>302</v>
      </c>
      <c r="X87" s="12" t="s">
        <v>303</v>
      </c>
      <c r="Y87" s="14" t="s">
        <v>302</v>
      </c>
      <c r="Z87" s="12" t="s">
        <v>303</v>
      </c>
      <c r="AA87" s="11" t="s">
        <v>54</v>
      </c>
      <c r="AB87" s="13" t="s">
        <v>413</v>
      </c>
      <c r="AC87" s="13" t="s">
        <v>414</v>
      </c>
      <c r="AD87" s="28">
        <v>45610</v>
      </c>
      <c r="AE87" s="23"/>
      <c r="AF87" s="45"/>
    </row>
    <row r="88" s="1" customFormat="1" ht="182" customHeight="1" spans="1:32">
      <c r="A88" s="14">
        <v>60</v>
      </c>
      <c r="B88" s="12" t="s">
        <v>415</v>
      </c>
      <c r="C88" s="12" t="s">
        <v>46</v>
      </c>
      <c r="D88" s="14" t="s">
        <v>416</v>
      </c>
      <c r="E88" s="14" t="s">
        <v>357</v>
      </c>
      <c r="F88" s="12" t="s">
        <v>362</v>
      </c>
      <c r="G88" s="12" t="s">
        <v>48</v>
      </c>
      <c r="H88" s="14" t="s">
        <v>345</v>
      </c>
      <c r="I88" s="12" t="s">
        <v>50</v>
      </c>
      <c r="J88" s="14" t="s">
        <v>417</v>
      </c>
      <c r="K88" s="11">
        <v>19</v>
      </c>
      <c r="L88" s="11">
        <v>50000</v>
      </c>
      <c r="M88" s="11">
        <v>230000</v>
      </c>
      <c r="N88" s="13">
        <v>1000</v>
      </c>
      <c r="O88" s="11">
        <v>555</v>
      </c>
      <c r="P88" s="39">
        <v>445</v>
      </c>
      <c r="Q88" s="11"/>
      <c r="R88" s="11"/>
      <c r="S88" s="11"/>
      <c r="T88" s="40"/>
      <c r="U88" s="11"/>
      <c r="V88" s="11"/>
      <c r="W88" s="14" t="s">
        <v>302</v>
      </c>
      <c r="X88" s="12" t="s">
        <v>303</v>
      </c>
      <c r="Y88" s="14" t="s">
        <v>302</v>
      </c>
      <c r="Z88" s="12" t="s">
        <v>303</v>
      </c>
      <c r="AA88" s="11" t="s">
        <v>54</v>
      </c>
      <c r="AB88" s="13" t="s">
        <v>418</v>
      </c>
      <c r="AC88" s="13" t="s">
        <v>419</v>
      </c>
      <c r="AD88" s="28">
        <v>45549</v>
      </c>
      <c r="AE88" s="9"/>
      <c r="AF88" s="13"/>
    </row>
    <row r="89" s="1" customFormat="1" ht="140" customHeight="1" spans="1:32">
      <c r="A89" s="14">
        <v>61</v>
      </c>
      <c r="B89" s="12" t="s">
        <v>420</v>
      </c>
      <c r="C89" s="12" t="s">
        <v>46</v>
      </c>
      <c r="D89" s="14" t="s">
        <v>421</v>
      </c>
      <c r="E89" s="14" t="s">
        <v>357</v>
      </c>
      <c r="F89" s="12" t="s">
        <v>202</v>
      </c>
      <c r="G89" s="12" t="s">
        <v>48</v>
      </c>
      <c r="H89" s="14" t="s">
        <v>422</v>
      </c>
      <c r="I89" s="12" t="s">
        <v>50</v>
      </c>
      <c r="J89" s="14" t="s">
        <v>423</v>
      </c>
      <c r="K89" s="11">
        <v>1</v>
      </c>
      <c r="L89" s="11">
        <v>100</v>
      </c>
      <c r="M89" s="11">
        <v>350</v>
      </c>
      <c r="N89" s="13">
        <v>1332.72</v>
      </c>
      <c r="O89" s="11">
        <v>438.4</v>
      </c>
      <c r="P89" s="11">
        <f>N89-O89</f>
        <v>894.32</v>
      </c>
      <c r="Q89" s="11"/>
      <c r="R89" s="11"/>
      <c r="S89" s="11"/>
      <c r="T89" s="40"/>
      <c r="U89" s="11"/>
      <c r="V89" s="11"/>
      <c r="W89" s="14" t="s">
        <v>302</v>
      </c>
      <c r="X89" s="12" t="s">
        <v>303</v>
      </c>
      <c r="Y89" s="14" t="s">
        <v>302</v>
      </c>
      <c r="Z89" s="12" t="s">
        <v>303</v>
      </c>
      <c r="AA89" s="11" t="s">
        <v>54</v>
      </c>
      <c r="AB89" s="13" t="s">
        <v>424</v>
      </c>
      <c r="AC89" s="13" t="s">
        <v>425</v>
      </c>
      <c r="AD89" s="28">
        <v>45569</v>
      </c>
      <c r="AE89" s="9"/>
      <c r="AF89" s="13"/>
    </row>
    <row r="90" s="1" customFormat="1" ht="113" customHeight="1" spans="1:32">
      <c r="A90" s="14">
        <v>62</v>
      </c>
      <c r="B90" s="12" t="s">
        <v>426</v>
      </c>
      <c r="C90" s="12" t="s">
        <v>46</v>
      </c>
      <c r="D90" s="14" t="s">
        <v>427</v>
      </c>
      <c r="E90" s="14" t="s">
        <v>357</v>
      </c>
      <c r="F90" s="12" t="s">
        <v>202</v>
      </c>
      <c r="G90" s="12" t="s">
        <v>48</v>
      </c>
      <c r="H90" s="14" t="s">
        <v>156</v>
      </c>
      <c r="I90" s="12" t="s">
        <v>316</v>
      </c>
      <c r="J90" s="14" t="s">
        <v>428</v>
      </c>
      <c r="K90" s="11">
        <v>1</v>
      </c>
      <c r="L90" s="11">
        <v>360</v>
      </c>
      <c r="M90" s="11">
        <v>1791</v>
      </c>
      <c r="N90" s="13">
        <v>4000</v>
      </c>
      <c r="O90" s="11">
        <v>1356</v>
      </c>
      <c r="P90" s="11">
        <v>1176.366</v>
      </c>
      <c r="Q90" s="11"/>
      <c r="R90" s="11"/>
      <c r="S90" s="11"/>
      <c r="T90" s="11">
        <f>N90-O90-P90</f>
        <v>1467.634</v>
      </c>
      <c r="U90" s="11"/>
      <c r="V90" s="11"/>
      <c r="W90" s="14" t="s">
        <v>302</v>
      </c>
      <c r="X90" s="12" t="s">
        <v>303</v>
      </c>
      <c r="Y90" s="14" t="s">
        <v>302</v>
      </c>
      <c r="Z90" s="12" t="s">
        <v>303</v>
      </c>
      <c r="AA90" s="11" t="s">
        <v>54</v>
      </c>
      <c r="AB90" s="13" t="s">
        <v>429</v>
      </c>
      <c r="AC90" s="13" t="s">
        <v>430</v>
      </c>
      <c r="AD90" s="28">
        <v>45549</v>
      </c>
      <c r="AE90" s="9"/>
      <c r="AF90" s="13" t="s">
        <v>431</v>
      </c>
    </row>
    <row r="91" s="3" customFormat="1" ht="168" customHeight="1" spans="1:32">
      <c r="A91" s="14">
        <v>63</v>
      </c>
      <c r="B91" s="11" t="s">
        <v>432</v>
      </c>
      <c r="C91" s="12" t="s">
        <v>46</v>
      </c>
      <c r="D91" s="14" t="s">
        <v>433</v>
      </c>
      <c r="E91" s="14" t="s">
        <v>357</v>
      </c>
      <c r="F91" s="12" t="s">
        <v>202</v>
      </c>
      <c r="G91" s="12" t="s">
        <v>48</v>
      </c>
      <c r="H91" s="14" t="s">
        <v>422</v>
      </c>
      <c r="I91" s="12" t="s">
        <v>316</v>
      </c>
      <c r="J91" s="14" t="s">
        <v>434</v>
      </c>
      <c r="K91" s="11">
        <v>8.46</v>
      </c>
      <c r="L91" s="25"/>
      <c r="M91" s="25"/>
      <c r="N91" s="14">
        <v>1000</v>
      </c>
      <c r="O91" s="24"/>
      <c r="P91" s="24"/>
      <c r="Q91" s="24"/>
      <c r="R91" s="24"/>
      <c r="S91" s="24"/>
      <c r="T91" s="24">
        <v>1000</v>
      </c>
      <c r="U91" s="24"/>
      <c r="V91" s="24"/>
      <c r="W91" s="14" t="s">
        <v>302</v>
      </c>
      <c r="X91" s="12" t="s">
        <v>303</v>
      </c>
      <c r="Y91" s="14" t="s">
        <v>302</v>
      </c>
      <c r="Z91" s="12" t="s">
        <v>303</v>
      </c>
      <c r="AA91" s="11" t="s">
        <v>54</v>
      </c>
      <c r="AB91" s="13" t="s">
        <v>435</v>
      </c>
      <c r="AC91" s="13" t="s">
        <v>435</v>
      </c>
      <c r="AD91" s="25"/>
      <c r="AE91" s="25"/>
      <c r="AF91" s="25"/>
    </row>
    <row r="92" s="3" customFormat="1" ht="40" customHeight="1" spans="1:32">
      <c r="A92" s="19" t="s">
        <v>43</v>
      </c>
      <c r="B92" s="35" t="s">
        <v>436</v>
      </c>
      <c r="C92" s="35"/>
      <c r="D92" s="35"/>
      <c r="E92" s="35"/>
      <c r="F92" s="35"/>
      <c r="G92" s="35"/>
      <c r="H92" s="35"/>
      <c r="I92" s="35"/>
      <c r="J92" s="35"/>
      <c r="K92" s="25"/>
      <c r="L92" s="24">
        <f>SUM(L93:L94)</f>
        <v>0</v>
      </c>
      <c r="M92" s="24">
        <f t="shared" ref="M92:V92" si="26">SUM(M93:M94)</f>
        <v>0</v>
      </c>
      <c r="N92" s="24">
        <f t="shared" si="26"/>
        <v>539.63</v>
      </c>
      <c r="O92" s="24">
        <f t="shared" si="26"/>
        <v>0</v>
      </c>
      <c r="P92" s="24">
        <f t="shared" si="26"/>
        <v>0</v>
      </c>
      <c r="Q92" s="24">
        <f t="shared" si="26"/>
        <v>0</v>
      </c>
      <c r="R92" s="24">
        <f t="shared" si="26"/>
        <v>0</v>
      </c>
      <c r="S92" s="24">
        <f t="shared" si="26"/>
        <v>0</v>
      </c>
      <c r="T92" s="24">
        <f t="shared" si="26"/>
        <v>539.63</v>
      </c>
      <c r="U92" s="24">
        <f t="shared" si="26"/>
        <v>0</v>
      </c>
      <c r="V92" s="24">
        <f t="shared" si="26"/>
        <v>0</v>
      </c>
      <c r="W92" s="25"/>
      <c r="X92" s="25"/>
      <c r="Y92" s="25"/>
      <c r="Z92" s="25"/>
      <c r="AA92" s="25"/>
      <c r="AB92" s="25"/>
      <c r="AC92" s="25"/>
      <c r="AD92" s="25"/>
      <c r="AE92" s="25"/>
      <c r="AF92" s="25"/>
    </row>
    <row r="93" s="1" customFormat="1" ht="113" customHeight="1" spans="1:32">
      <c r="A93" s="14">
        <v>64</v>
      </c>
      <c r="B93" s="11" t="s">
        <v>437</v>
      </c>
      <c r="C93" s="12" t="s">
        <v>46</v>
      </c>
      <c r="D93" s="14" t="s">
        <v>438</v>
      </c>
      <c r="E93" s="14" t="s">
        <v>357</v>
      </c>
      <c r="F93" s="12" t="s">
        <v>436</v>
      </c>
      <c r="G93" s="12" t="s">
        <v>48</v>
      </c>
      <c r="H93" s="14" t="s">
        <v>439</v>
      </c>
      <c r="I93" s="12" t="s">
        <v>316</v>
      </c>
      <c r="J93" s="14" t="s">
        <v>440</v>
      </c>
      <c r="K93" s="11">
        <v>6000</v>
      </c>
      <c r="L93" s="11"/>
      <c r="M93" s="11"/>
      <c r="N93" s="13">
        <v>150</v>
      </c>
      <c r="O93" s="11"/>
      <c r="P93" s="11"/>
      <c r="Q93" s="11"/>
      <c r="R93" s="11"/>
      <c r="S93" s="11"/>
      <c r="T93" s="13">
        <v>150</v>
      </c>
      <c r="U93" s="11"/>
      <c r="V93" s="11"/>
      <c r="W93" s="14" t="s">
        <v>142</v>
      </c>
      <c r="X93" s="12" t="s">
        <v>143</v>
      </c>
      <c r="Y93" s="14" t="s">
        <v>302</v>
      </c>
      <c r="Z93" s="12" t="s">
        <v>303</v>
      </c>
      <c r="AA93" s="11" t="s">
        <v>54</v>
      </c>
      <c r="AB93" s="13" t="s">
        <v>441</v>
      </c>
      <c r="AC93" s="13" t="s">
        <v>441</v>
      </c>
      <c r="AD93" s="28"/>
      <c r="AE93" s="9"/>
      <c r="AF93" s="13"/>
    </row>
    <row r="94" s="1" customFormat="1" ht="113" customHeight="1" spans="1:32">
      <c r="A94" s="14">
        <v>65</v>
      </c>
      <c r="B94" s="11" t="s">
        <v>442</v>
      </c>
      <c r="C94" s="12" t="s">
        <v>46</v>
      </c>
      <c r="D94" s="14" t="s">
        <v>443</v>
      </c>
      <c r="E94" s="14" t="s">
        <v>357</v>
      </c>
      <c r="F94" s="12" t="s">
        <v>436</v>
      </c>
      <c r="G94" s="12" t="s">
        <v>48</v>
      </c>
      <c r="H94" s="14" t="s">
        <v>444</v>
      </c>
      <c r="I94" s="12" t="s">
        <v>316</v>
      </c>
      <c r="J94" s="14" t="s">
        <v>445</v>
      </c>
      <c r="K94" s="11">
        <v>773</v>
      </c>
      <c r="L94" s="11"/>
      <c r="M94" s="11"/>
      <c r="N94" s="13">
        <v>389.63</v>
      </c>
      <c r="O94" s="11"/>
      <c r="P94" s="11"/>
      <c r="Q94" s="11"/>
      <c r="R94" s="11"/>
      <c r="S94" s="11"/>
      <c r="T94" s="13">
        <v>389.63</v>
      </c>
      <c r="U94" s="11"/>
      <c r="V94" s="11"/>
      <c r="W94" s="14" t="s">
        <v>302</v>
      </c>
      <c r="X94" s="12" t="s">
        <v>303</v>
      </c>
      <c r="Y94" s="14" t="s">
        <v>302</v>
      </c>
      <c r="Z94" s="12" t="s">
        <v>303</v>
      </c>
      <c r="AA94" s="11" t="s">
        <v>54</v>
      </c>
      <c r="AB94" s="13" t="s">
        <v>446</v>
      </c>
      <c r="AC94" s="13" t="s">
        <v>446</v>
      </c>
      <c r="AD94" s="28"/>
      <c r="AE94" s="9"/>
      <c r="AF94" s="13"/>
    </row>
    <row r="95" s="1" customFormat="1" ht="33" customHeight="1" spans="1:32">
      <c r="A95" s="10" t="s">
        <v>41</v>
      </c>
      <c r="B95" s="10" t="s">
        <v>447</v>
      </c>
      <c r="C95" s="10"/>
      <c r="D95" s="10"/>
      <c r="E95" s="10"/>
      <c r="F95" s="10"/>
      <c r="G95" s="10"/>
      <c r="H95" s="10"/>
      <c r="I95" s="10"/>
      <c r="J95" s="10"/>
      <c r="K95" s="11"/>
      <c r="L95" s="11">
        <f t="shared" ref="L95:V95" si="27">L96+L103</f>
        <v>7058</v>
      </c>
      <c r="M95" s="11">
        <f t="shared" si="27"/>
        <v>19163</v>
      </c>
      <c r="N95" s="11">
        <f t="shared" si="27"/>
        <v>6681.28</v>
      </c>
      <c r="O95" s="11">
        <f t="shared" si="27"/>
        <v>3849.601</v>
      </c>
      <c r="P95" s="11">
        <f t="shared" si="27"/>
        <v>2089.314</v>
      </c>
      <c r="Q95" s="11">
        <f t="shared" si="27"/>
        <v>0</v>
      </c>
      <c r="R95" s="11">
        <f t="shared" si="27"/>
        <v>55</v>
      </c>
      <c r="S95" s="11">
        <f t="shared" si="27"/>
        <v>0</v>
      </c>
      <c r="T95" s="11">
        <f t="shared" si="27"/>
        <v>687.365</v>
      </c>
      <c r="U95" s="11">
        <f t="shared" si="27"/>
        <v>0</v>
      </c>
      <c r="V95" s="11">
        <f t="shared" si="27"/>
        <v>0</v>
      </c>
      <c r="W95" s="11"/>
      <c r="X95" s="11"/>
      <c r="Y95" s="11"/>
      <c r="Z95" s="11"/>
      <c r="AA95" s="11"/>
      <c r="AB95" s="11"/>
      <c r="AC95" s="11"/>
      <c r="AD95" s="11"/>
      <c r="AE95" s="9"/>
      <c r="AF95" s="11"/>
    </row>
    <row r="96" s="1" customFormat="1" ht="33" customHeight="1" spans="1:32">
      <c r="A96" s="12" t="s">
        <v>43</v>
      </c>
      <c r="B96" s="10" t="s">
        <v>448</v>
      </c>
      <c r="C96" s="10"/>
      <c r="D96" s="10"/>
      <c r="E96" s="10"/>
      <c r="F96" s="10"/>
      <c r="G96" s="10"/>
      <c r="H96" s="10"/>
      <c r="I96" s="10"/>
      <c r="J96" s="10"/>
      <c r="K96" s="11"/>
      <c r="L96" s="11">
        <f>SUM(L97:L102)</f>
        <v>6125</v>
      </c>
      <c r="M96" s="11">
        <f t="shared" ref="M96:V96" si="28">SUM(M97:M102)</f>
        <v>15014</v>
      </c>
      <c r="N96" s="11">
        <f t="shared" si="28"/>
        <v>4841.28</v>
      </c>
      <c r="O96" s="11">
        <f t="shared" si="28"/>
        <v>2620</v>
      </c>
      <c r="P96" s="11">
        <f t="shared" si="28"/>
        <v>1639.385</v>
      </c>
      <c r="Q96" s="11">
        <f t="shared" si="28"/>
        <v>0</v>
      </c>
      <c r="R96" s="11">
        <f t="shared" si="28"/>
        <v>0</v>
      </c>
      <c r="S96" s="11">
        <f t="shared" si="28"/>
        <v>0</v>
      </c>
      <c r="T96" s="11">
        <f t="shared" si="28"/>
        <v>581.895</v>
      </c>
      <c r="U96" s="11">
        <f t="shared" si="28"/>
        <v>0</v>
      </c>
      <c r="V96" s="11">
        <f t="shared" si="28"/>
        <v>0</v>
      </c>
      <c r="W96" s="11"/>
      <c r="X96" s="11"/>
      <c r="Y96" s="11"/>
      <c r="Z96" s="11"/>
      <c r="AA96" s="11"/>
      <c r="AB96" s="11"/>
      <c r="AC96" s="11"/>
      <c r="AD96" s="11"/>
      <c r="AE96" s="9"/>
      <c r="AF96" s="11"/>
    </row>
    <row r="97" s="1" customFormat="1" ht="80" customHeight="1" spans="1:32">
      <c r="A97" s="14">
        <v>66</v>
      </c>
      <c r="B97" s="12" t="s">
        <v>449</v>
      </c>
      <c r="C97" s="12" t="s">
        <v>46</v>
      </c>
      <c r="D97" s="16" t="s">
        <v>450</v>
      </c>
      <c r="E97" s="14" t="s">
        <v>357</v>
      </c>
      <c r="F97" s="12" t="s">
        <v>447</v>
      </c>
      <c r="G97" s="12" t="s">
        <v>48</v>
      </c>
      <c r="H97" s="14" t="s">
        <v>451</v>
      </c>
      <c r="I97" s="12" t="s">
        <v>50</v>
      </c>
      <c r="J97" s="14" t="s">
        <v>452</v>
      </c>
      <c r="K97" s="11">
        <v>4</v>
      </c>
      <c r="L97" s="11">
        <v>4900</v>
      </c>
      <c r="M97" s="11">
        <v>12094</v>
      </c>
      <c r="N97" s="16">
        <v>356.68</v>
      </c>
      <c r="O97" s="39"/>
      <c r="P97" s="39">
        <v>356.68</v>
      </c>
      <c r="Q97" s="11"/>
      <c r="R97" s="11"/>
      <c r="S97" s="11"/>
      <c r="T97" s="11"/>
      <c r="U97" s="11"/>
      <c r="V97" s="11"/>
      <c r="W97" s="13" t="s">
        <v>52</v>
      </c>
      <c r="X97" s="11" t="s">
        <v>53</v>
      </c>
      <c r="Y97" s="13" t="s">
        <v>52</v>
      </c>
      <c r="Z97" s="11" t="s">
        <v>53</v>
      </c>
      <c r="AA97" s="11" t="s">
        <v>54</v>
      </c>
      <c r="AB97" s="13" t="s">
        <v>453</v>
      </c>
      <c r="AC97" s="13" t="s">
        <v>454</v>
      </c>
      <c r="AD97" s="28">
        <v>45536</v>
      </c>
      <c r="AE97" s="9"/>
      <c r="AF97" s="13"/>
    </row>
    <row r="98" s="1" customFormat="1" ht="156" customHeight="1" spans="1:32">
      <c r="A98" s="14">
        <v>67</v>
      </c>
      <c r="B98" s="36" t="s">
        <v>455</v>
      </c>
      <c r="C98" s="12" t="s">
        <v>46</v>
      </c>
      <c r="D98" s="14" t="s">
        <v>456</v>
      </c>
      <c r="E98" s="14" t="s">
        <v>357</v>
      </c>
      <c r="F98" s="12" t="s">
        <v>447</v>
      </c>
      <c r="G98" s="12" t="s">
        <v>48</v>
      </c>
      <c r="H98" s="14" t="s">
        <v>457</v>
      </c>
      <c r="I98" s="12" t="s">
        <v>50</v>
      </c>
      <c r="J98" s="14" t="s">
        <v>458</v>
      </c>
      <c r="K98" s="11">
        <v>2320</v>
      </c>
      <c r="L98" s="11">
        <v>1000</v>
      </c>
      <c r="M98" s="11">
        <v>2000</v>
      </c>
      <c r="N98" s="16">
        <v>3600.6</v>
      </c>
      <c r="O98" s="13">
        <v>2000</v>
      </c>
      <c r="P98" s="11">
        <v>1282.705</v>
      </c>
      <c r="Q98" s="11"/>
      <c r="R98" s="11"/>
      <c r="S98" s="11"/>
      <c r="T98" s="11">
        <v>317.895</v>
      </c>
      <c r="U98" s="11"/>
      <c r="V98" s="11"/>
      <c r="W98" s="13" t="s">
        <v>323</v>
      </c>
      <c r="X98" s="11" t="s">
        <v>459</v>
      </c>
      <c r="Y98" s="13" t="s">
        <v>52</v>
      </c>
      <c r="Z98" s="11" t="s">
        <v>53</v>
      </c>
      <c r="AA98" s="11" t="s">
        <v>54</v>
      </c>
      <c r="AB98" s="13" t="s">
        <v>460</v>
      </c>
      <c r="AC98" s="13" t="s">
        <v>461</v>
      </c>
      <c r="AD98" s="29" t="s">
        <v>111</v>
      </c>
      <c r="AE98" s="28">
        <v>45644</v>
      </c>
      <c r="AF98" s="9"/>
    </row>
    <row r="99" s="1" customFormat="1" ht="141" customHeight="1" spans="1:32">
      <c r="A99" s="14">
        <v>68</v>
      </c>
      <c r="B99" s="12" t="s">
        <v>462</v>
      </c>
      <c r="C99" s="12" t="s">
        <v>46</v>
      </c>
      <c r="D99" s="14" t="s">
        <v>463</v>
      </c>
      <c r="E99" s="14" t="s">
        <v>357</v>
      </c>
      <c r="F99" s="12" t="s">
        <v>447</v>
      </c>
      <c r="G99" s="37" t="s">
        <v>464</v>
      </c>
      <c r="H99" s="14" t="s">
        <v>393</v>
      </c>
      <c r="I99" s="12" t="s">
        <v>50</v>
      </c>
      <c r="J99" s="43" t="s">
        <v>465</v>
      </c>
      <c r="K99" s="11">
        <v>225</v>
      </c>
      <c r="L99" s="11">
        <v>225</v>
      </c>
      <c r="M99" s="11">
        <v>920</v>
      </c>
      <c r="N99" s="13">
        <v>200</v>
      </c>
      <c r="O99" s="44">
        <v>200</v>
      </c>
      <c r="P99" s="11"/>
      <c r="Q99" s="37"/>
      <c r="R99" s="37"/>
      <c r="S99" s="37"/>
      <c r="T99" s="13"/>
      <c r="U99" s="13"/>
      <c r="V99" s="37"/>
      <c r="W99" s="13" t="s">
        <v>243</v>
      </c>
      <c r="X99" s="11" t="s">
        <v>244</v>
      </c>
      <c r="Y99" s="13" t="s">
        <v>52</v>
      </c>
      <c r="Z99" s="11" t="s">
        <v>53</v>
      </c>
      <c r="AA99" s="11" t="s">
        <v>54</v>
      </c>
      <c r="AB99" s="13" t="s">
        <v>466</v>
      </c>
      <c r="AC99" s="13" t="s">
        <v>467</v>
      </c>
      <c r="AD99" s="28">
        <v>45566</v>
      </c>
      <c r="AE99" s="9"/>
      <c r="AF99" s="13"/>
    </row>
    <row r="100" s="1" customFormat="1" ht="78" customHeight="1" spans="1:32">
      <c r="A100" s="14">
        <v>69</v>
      </c>
      <c r="B100" s="11" t="s">
        <v>468</v>
      </c>
      <c r="C100" s="12" t="s">
        <v>46</v>
      </c>
      <c r="D100" s="14" t="s">
        <v>469</v>
      </c>
      <c r="E100" s="14" t="s">
        <v>357</v>
      </c>
      <c r="F100" s="12" t="s">
        <v>447</v>
      </c>
      <c r="G100" s="12" t="s">
        <v>48</v>
      </c>
      <c r="H100" s="14" t="s">
        <v>470</v>
      </c>
      <c r="I100" s="12" t="s">
        <v>316</v>
      </c>
      <c r="J100" s="14" t="s">
        <v>471</v>
      </c>
      <c r="K100" s="11">
        <v>350</v>
      </c>
      <c r="L100" s="11"/>
      <c r="M100" s="11"/>
      <c r="N100" s="11">
        <v>350</v>
      </c>
      <c r="O100" s="11">
        <v>350</v>
      </c>
      <c r="P100" s="11"/>
      <c r="Q100" s="11"/>
      <c r="R100" s="11"/>
      <c r="S100" s="11"/>
      <c r="T100" s="11">
        <v>0</v>
      </c>
      <c r="U100" s="11"/>
      <c r="V100" s="11"/>
      <c r="W100" s="14" t="s">
        <v>142</v>
      </c>
      <c r="X100" s="12" t="s">
        <v>143</v>
      </c>
      <c r="Y100" s="13" t="s">
        <v>52</v>
      </c>
      <c r="Z100" s="11" t="s">
        <v>53</v>
      </c>
      <c r="AA100" s="11" t="s">
        <v>54</v>
      </c>
      <c r="AB100" s="13" t="s">
        <v>472</v>
      </c>
      <c r="AC100" s="13" t="s">
        <v>467</v>
      </c>
      <c r="AD100" s="11"/>
      <c r="AE100" s="9"/>
      <c r="AF100" s="11"/>
    </row>
    <row r="101" s="1" customFormat="1" ht="75" customHeight="1" spans="1:32">
      <c r="A101" s="14">
        <v>70</v>
      </c>
      <c r="B101" s="11" t="s">
        <v>473</v>
      </c>
      <c r="C101" s="12" t="s">
        <v>46</v>
      </c>
      <c r="D101" s="14" t="s">
        <v>474</v>
      </c>
      <c r="E101" s="14" t="s">
        <v>357</v>
      </c>
      <c r="F101" s="12" t="s">
        <v>447</v>
      </c>
      <c r="G101" s="37" t="s">
        <v>464</v>
      </c>
      <c r="H101" s="14" t="s">
        <v>140</v>
      </c>
      <c r="I101" s="12" t="s">
        <v>316</v>
      </c>
      <c r="J101" s="14" t="s">
        <v>475</v>
      </c>
      <c r="K101" s="11">
        <v>2</v>
      </c>
      <c r="L101" s="11"/>
      <c r="M101" s="11"/>
      <c r="N101" s="11">
        <v>70</v>
      </c>
      <c r="O101" s="11">
        <v>70</v>
      </c>
      <c r="P101" s="11"/>
      <c r="Q101" s="11"/>
      <c r="R101" s="11"/>
      <c r="S101" s="11"/>
      <c r="T101" s="11"/>
      <c r="U101" s="11"/>
      <c r="V101" s="11"/>
      <c r="W101" s="14" t="s">
        <v>142</v>
      </c>
      <c r="X101" s="12" t="s">
        <v>143</v>
      </c>
      <c r="Y101" s="13" t="s">
        <v>52</v>
      </c>
      <c r="Z101" s="11" t="s">
        <v>53</v>
      </c>
      <c r="AA101" s="11" t="s">
        <v>54</v>
      </c>
      <c r="AB101" s="13" t="s">
        <v>476</v>
      </c>
      <c r="AC101" s="13" t="s">
        <v>467</v>
      </c>
      <c r="AD101" s="11"/>
      <c r="AE101" s="9"/>
      <c r="AF101" s="11"/>
    </row>
    <row r="102" s="1" customFormat="1" ht="85" customHeight="1" spans="1:32">
      <c r="A102" s="14">
        <v>71</v>
      </c>
      <c r="B102" s="11" t="s">
        <v>477</v>
      </c>
      <c r="C102" s="12" t="s">
        <v>46</v>
      </c>
      <c r="D102" s="14" t="s">
        <v>478</v>
      </c>
      <c r="E102" s="14" t="s">
        <v>357</v>
      </c>
      <c r="F102" s="12" t="s">
        <v>447</v>
      </c>
      <c r="G102" s="12" t="s">
        <v>48</v>
      </c>
      <c r="H102" s="14" t="s">
        <v>479</v>
      </c>
      <c r="I102" s="12" t="s">
        <v>316</v>
      </c>
      <c r="J102" s="14" t="s">
        <v>480</v>
      </c>
      <c r="K102" s="11">
        <v>240</v>
      </c>
      <c r="L102" s="11"/>
      <c r="M102" s="11"/>
      <c r="N102" s="14">
        <v>264</v>
      </c>
      <c r="O102" s="11"/>
      <c r="P102" s="11"/>
      <c r="Q102" s="11"/>
      <c r="R102" s="11"/>
      <c r="S102" s="11"/>
      <c r="T102" s="14">
        <v>264</v>
      </c>
      <c r="U102" s="11"/>
      <c r="V102" s="11"/>
      <c r="W102" s="13" t="s">
        <v>243</v>
      </c>
      <c r="X102" s="11" t="s">
        <v>244</v>
      </c>
      <c r="Y102" s="13" t="s">
        <v>52</v>
      </c>
      <c r="Z102" s="11" t="s">
        <v>53</v>
      </c>
      <c r="AA102" s="11" t="s">
        <v>54</v>
      </c>
      <c r="AB102" s="13" t="s">
        <v>481</v>
      </c>
      <c r="AC102" s="13" t="s">
        <v>467</v>
      </c>
      <c r="AD102" s="11"/>
      <c r="AE102" s="9"/>
      <c r="AF102" s="11"/>
    </row>
    <row r="103" s="1" customFormat="1" ht="58" customHeight="1" spans="1:32">
      <c r="A103" s="12" t="s">
        <v>43</v>
      </c>
      <c r="B103" s="10" t="s">
        <v>482</v>
      </c>
      <c r="C103" s="10"/>
      <c r="D103" s="10"/>
      <c r="E103" s="10"/>
      <c r="F103" s="10"/>
      <c r="G103" s="10"/>
      <c r="H103" s="10"/>
      <c r="I103" s="10"/>
      <c r="J103" s="10"/>
      <c r="K103" s="11"/>
      <c r="L103" s="11">
        <f>SUM(L104:L105)</f>
        <v>933</v>
      </c>
      <c r="M103" s="11">
        <f t="shared" ref="M103:V103" si="29">SUM(M104:M105)</f>
        <v>4149</v>
      </c>
      <c r="N103" s="11">
        <f t="shared" si="29"/>
        <v>1840</v>
      </c>
      <c r="O103" s="11">
        <f t="shared" si="29"/>
        <v>1229.601</v>
      </c>
      <c r="P103" s="11">
        <f t="shared" si="29"/>
        <v>449.929</v>
      </c>
      <c r="Q103" s="11">
        <f t="shared" si="29"/>
        <v>0</v>
      </c>
      <c r="R103" s="11">
        <f t="shared" si="29"/>
        <v>55</v>
      </c>
      <c r="S103" s="11">
        <f t="shared" si="29"/>
        <v>0</v>
      </c>
      <c r="T103" s="11">
        <f t="shared" si="29"/>
        <v>105.47</v>
      </c>
      <c r="U103" s="11">
        <f t="shared" si="29"/>
        <v>0</v>
      </c>
      <c r="V103" s="11">
        <f t="shared" si="29"/>
        <v>0</v>
      </c>
      <c r="W103" s="11"/>
      <c r="X103" s="11"/>
      <c r="Y103" s="11"/>
      <c r="Z103" s="11"/>
      <c r="AA103" s="11"/>
      <c r="AB103" s="11"/>
      <c r="AC103" s="11"/>
      <c r="AD103" s="11"/>
      <c r="AE103" s="9"/>
      <c r="AF103" s="11"/>
    </row>
    <row r="104" s="1" customFormat="1" ht="102" customHeight="1" spans="1:32">
      <c r="A104" s="12">
        <v>72</v>
      </c>
      <c r="B104" s="11" t="s">
        <v>483</v>
      </c>
      <c r="C104" s="12" t="s">
        <v>46</v>
      </c>
      <c r="D104" s="14" t="s">
        <v>484</v>
      </c>
      <c r="E104" s="14" t="s">
        <v>357</v>
      </c>
      <c r="F104" s="12" t="s">
        <v>447</v>
      </c>
      <c r="G104" s="12" t="s">
        <v>48</v>
      </c>
      <c r="H104" s="14" t="s">
        <v>156</v>
      </c>
      <c r="I104" s="12" t="s">
        <v>316</v>
      </c>
      <c r="J104" s="14" t="s">
        <v>485</v>
      </c>
      <c r="K104" s="11">
        <v>1</v>
      </c>
      <c r="L104" s="11"/>
      <c r="M104" s="11"/>
      <c r="N104" s="11">
        <v>370</v>
      </c>
      <c r="O104" s="11">
        <v>264.53</v>
      </c>
      <c r="P104" s="11"/>
      <c r="Q104" s="11"/>
      <c r="R104" s="11"/>
      <c r="S104" s="11"/>
      <c r="T104" s="11">
        <f>N104-O104</f>
        <v>105.47</v>
      </c>
      <c r="U104" s="11"/>
      <c r="V104" s="11"/>
      <c r="W104" s="14" t="s">
        <v>101</v>
      </c>
      <c r="X104" s="11" t="s">
        <v>102</v>
      </c>
      <c r="Y104" s="13" t="s">
        <v>52</v>
      </c>
      <c r="Z104" s="11" t="s">
        <v>53</v>
      </c>
      <c r="AA104" s="11" t="s">
        <v>54</v>
      </c>
      <c r="AB104" s="13" t="s">
        <v>486</v>
      </c>
      <c r="AC104" s="13" t="s">
        <v>487</v>
      </c>
      <c r="AD104" s="11"/>
      <c r="AE104" s="9"/>
      <c r="AF104" s="11"/>
    </row>
    <row r="105" s="1" customFormat="1" ht="112" customHeight="1" spans="1:32">
      <c r="A105" s="12">
        <v>73</v>
      </c>
      <c r="B105" s="12" t="s">
        <v>488</v>
      </c>
      <c r="C105" s="12" t="s">
        <v>46</v>
      </c>
      <c r="D105" s="14" t="s">
        <v>489</v>
      </c>
      <c r="E105" s="14" t="s">
        <v>357</v>
      </c>
      <c r="F105" s="12" t="s">
        <v>447</v>
      </c>
      <c r="G105" s="12" t="s">
        <v>48</v>
      </c>
      <c r="H105" s="14" t="s">
        <v>275</v>
      </c>
      <c r="I105" s="12" t="s">
        <v>50</v>
      </c>
      <c r="J105" s="14" t="s">
        <v>490</v>
      </c>
      <c r="K105" s="11">
        <v>1</v>
      </c>
      <c r="L105" s="11">
        <v>933</v>
      </c>
      <c r="M105" s="11">
        <v>4149</v>
      </c>
      <c r="N105" s="16">
        <v>1470</v>
      </c>
      <c r="O105" s="39">
        <v>965.071</v>
      </c>
      <c r="P105" s="39">
        <f>N105-O105-R105</f>
        <v>449.929</v>
      </c>
      <c r="Q105" s="11"/>
      <c r="R105" s="11">
        <v>55</v>
      </c>
      <c r="S105" s="23"/>
      <c r="T105" s="11"/>
      <c r="U105" s="11"/>
      <c r="V105" s="11"/>
      <c r="W105" s="13" t="s">
        <v>204</v>
      </c>
      <c r="X105" s="11" t="s">
        <v>205</v>
      </c>
      <c r="Y105" s="13" t="s">
        <v>52</v>
      </c>
      <c r="Z105" s="11" t="s">
        <v>53</v>
      </c>
      <c r="AA105" s="11" t="s">
        <v>54</v>
      </c>
      <c r="AB105" s="13" t="s">
        <v>486</v>
      </c>
      <c r="AC105" s="13" t="s">
        <v>487</v>
      </c>
      <c r="AD105" s="28">
        <v>45553</v>
      </c>
      <c r="AE105" s="9"/>
      <c r="AF105" s="13"/>
    </row>
    <row r="106" s="1" customFormat="1" ht="33" customHeight="1" spans="1:32">
      <c r="A106" s="10" t="s">
        <v>39</v>
      </c>
      <c r="B106" s="10" t="s">
        <v>491</v>
      </c>
      <c r="C106" s="10"/>
      <c r="D106" s="10"/>
      <c r="E106" s="10"/>
      <c r="F106" s="10"/>
      <c r="G106" s="10"/>
      <c r="H106" s="10"/>
      <c r="I106" s="10"/>
      <c r="J106" s="10"/>
      <c r="K106" s="11"/>
      <c r="L106" s="11">
        <f t="shared" ref="L106:V106" si="30">L107</f>
        <v>5100</v>
      </c>
      <c r="M106" s="11">
        <f t="shared" si="30"/>
        <v>5100</v>
      </c>
      <c r="N106" s="11">
        <f t="shared" si="30"/>
        <v>1530</v>
      </c>
      <c r="O106" s="11">
        <f t="shared" si="30"/>
        <v>1530</v>
      </c>
      <c r="P106" s="11">
        <f t="shared" si="30"/>
        <v>0</v>
      </c>
      <c r="Q106" s="11">
        <f t="shared" si="30"/>
        <v>0</v>
      </c>
      <c r="R106" s="11">
        <f t="shared" si="30"/>
        <v>0</v>
      </c>
      <c r="S106" s="11">
        <f t="shared" si="30"/>
        <v>0</v>
      </c>
      <c r="T106" s="11">
        <f t="shared" si="30"/>
        <v>0</v>
      </c>
      <c r="U106" s="11">
        <f t="shared" si="30"/>
        <v>0</v>
      </c>
      <c r="V106" s="11">
        <f t="shared" si="30"/>
        <v>0</v>
      </c>
      <c r="W106" s="11"/>
      <c r="X106" s="11"/>
      <c r="Y106" s="11"/>
      <c r="Z106" s="11"/>
      <c r="AA106" s="11"/>
      <c r="AB106" s="11"/>
      <c r="AC106" s="11"/>
      <c r="AD106" s="11"/>
      <c r="AE106" s="9"/>
      <c r="AF106" s="11"/>
    </row>
    <row r="107" s="1" customFormat="1" ht="33" customHeight="1" spans="1:32">
      <c r="A107" s="10" t="s">
        <v>41</v>
      </c>
      <c r="B107" s="10" t="s">
        <v>492</v>
      </c>
      <c r="C107" s="10"/>
      <c r="D107" s="10"/>
      <c r="E107" s="10"/>
      <c r="F107" s="10"/>
      <c r="G107" s="10"/>
      <c r="H107" s="10"/>
      <c r="I107" s="10"/>
      <c r="J107" s="10"/>
      <c r="K107" s="11"/>
      <c r="L107" s="11">
        <f t="shared" ref="L107:V107" si="31">L108</f>
        <v>5100</v>
      </c>
      <c r="M107" s="11">
        <f t="shared" si="31"/>
        <v>5100</v>
      </c>
      <c r="N107" s="11">
        <f t="shared" si="31"/>
        <v>1530</v>
      </c>
      <c r="O107" s="11">
        <f t="shared" si="31"/>
        <v>1530</v>
      </c>
      <c r="P107" s="11">
        <f t="shared" si="31"/>
        <v>0</v>
      </c>
      <c r="Q107" s="11">
        <f t="shared" si="31"/>
        <v>0</v>
      </c>
      <c r="R107" s="11">
        <f t="shared" si="31"/>
        <v>0</v>
      </c>
      <c r="S107" s="11">
        <f t="shared" si="31"/>
        <v>0</v>
      </c>
      <c r="T107" s="11">
        <f t="shared" si="31"/>
        <v>0</v>
      </c>
      <c r="U107" s="11">
        <f t="shared" si="31"/>
        <v>0</v>
      </c>
      <c r="V107" s="11">
        <f t="shared" si="31"/>
        <v>0</v>
      </c>
      <c r="W107" s="11"/>
      <c r="X107" s="11"/>
      <c r="Y107" s="11"/>
      <c r="Z107" s="11"/>
      <c r="AA107" s="11"/>
      <c r="AB107" s="11"/>
      <c r="AC107" s="11"/>
      <c r="AD107" s="11"/>
      <c r="AE107" s="9"/>
      <c r="AF107" s="11"/>
    </row>
    <row r="108" s="1" customFormat="1" ht="80" customHeight="1" spans="1:32">
      <c r="A108" s="14">
        <v>74</v>
      </c>
      <c r="B108" s="12" t="s">
        <v>493</v>
      </c>
      <c r="C108" s="12" t="s">
        <v>46</v>
      </c>
      <c r="D108" s="14" t="s">
        <v>494</v>
      </c>
      <c r="E108" s="14" t="s">
        <v>491</v>
      </c>
      <c r="F108" s="12" t="s">
        <v>492</v>
      </c>
      <c r="G108" s="12" t="s">
        <v>48</v>
      </c>
      <c r="H108" s="14" t="s">
        <v>49</v>
      </c>
      <c r="I108" s="12" t="s">
        <v>50</v>
      </c>
      <c r="J108" s="14" t="s">
        <v>495</v>
      </c>
      <c r="K108" s="11">
        <v>5100</v>
      </c>
      <c r="L108" s="11">
        <v>5100</v>
      </c>
      <c r="M108" s="11">
        <v>5100</v>
      </c>
      <c r="N108" s="16">
        <v>1530</v>
      </c>
      <c r="O108" s="11">
        <v>1530</v>
      </c>
      <c r="P108" s="39"/>
      <c r="Q108" s="11"/>
      <c r="R108" s="11"/>
      <c r="S108" s="11"/>
      <c r="T108" s="11">
        <v>0</v>
      </c>
      <c r="U108" s="11"/>
      <c r="V108" s="11"/>
      <c r="W108" s="13" t="s">
        <v>496</v>
      </c>
      <c r="X108" s="11" t="s">
        <v>497</v>
      </c>
      <c r="Y108" s="13" t="s">
        <v>496</v>
      </c>
      <c r="Z108" s="11" t="s">
        <v>497</v>
      </c>
      <c r="AA108" s="11" t="s">
        <v>498</v>
      </c>
      <c r="AB108" s="13" t="s">
        <v>499</v>
      </c>
      <c r="AC108" s="13" t="s">
        <v>500</v>
      </c>
      <c r="AD108" s="28">
        <v>45553</v>
      </c>
      <c r="AE108" s="9"/>
      <c r="AF108" s="13"/>
    </row>
    <row r="109" s="3" customFormat="1" ht="30" customHeight="1" spans="1:32">
      <c r="A109" s="38" t="s">
        <v>39</v>
      </c>
      <c r="B109" s="35" t="s">
        <v>501</v>
      </c>
      <c r="C109" s="35"/>
      <c r="D109" s="35"/>
      <c r="E109" s="35"/>
      <c r="F109" s="35"/>
      <c r="G109" s="35"/>
      <c r="H109" s="35"/>
      <c r="I109" s="35"/>
      <c r="J109" s="35"/>
      <c r="K109" s="25"/>
      <c r="L109" s="24">
        <f>L110</f>
        <v>0</v>
      </c>
      <c r="M109" s="24">
        <f t="shared" ref="M109:V109" si="32">M110</f>
        <v>0</v>
      </c>
      <c r="N109" s="24">
        <f t="shared" si="32"/>
        <v>250</v>
      </c>
      <c r="O109" s="24">
        <f t="shared" si="32"/>
        <v>0</v>
      </c>
      <c r="P109" s="24">
        <f t="shared" si="32"/>
        <v>0</v>
      </c>
      <c r="Q109" s="24">
        <f t="shared" si="32"/>
        <v>0</v>
      </c>
      <c r="R109" s="24">
        <f t="shared" si="32"/>
        <v>0</v>
      </c>
      <c r="S109" s="24">
        <f t="shared" si="32"/>
        <v>0</v>
      </c>
      <c r="T109" s="24">
        <f t="shared" si="32"/>
        <v>250</v>
      </c>
      <c r="U109" s="24">
        <f t="shared" si="32"/>
        <v>0</v>
      </c>
      <c r="V109" s="24">
        <f t="shared" si="32"/>
        <v>0</v>
      </c>
      <c r="W109" s="25"/>
      <c r="X109" s="25"/>
      <c r="Y109" s="25"/>
      <c r="Z109" s="25"/>
      <c r="AA109" s="25"/>
      <c r="AB109" s="25"/>
      <c r="AC109" s="25"/>
      <c r="AD109" s="25"/>
      <c r="AE109" s="25"/>
      <c r="AF109" s="25"/>
    </row>
    <row r="110" s="3" customFormat="1" ht="30" customHeight="1" spans="1:32">
      <c r="A110" s="38" t="s">
        <v>41</v>
      </c>
      <c r="B110" s="35" t="s">
        <v>501</v>
      </c>
      <c r="C110" s="35"/>
      <c r="D110" s="35"/>
      <c r="E110" s="35"/>
      <c r="F110" s="35"/>
      <c r="G110" s="35"/>
      <c r="H110" s="35"/>
      <c r="I110" s="35"/>
      <c r="J110" s="35"/>
      <c r="K110" s="25"/>
      <c r="L110" s="24">
        <f>L111</f>
        <v>0</v>
      </c>
      <c r="M110" s="24">
        <f t="shared" ref="M110:V110" si="33">M111</f>
        <v>0</v>
      </c>
      <c r="N110" s="24">
        <f t="shared" si="33"/>
        <v>250</v>
      </c>
      <c r="O110" s="24">
        <f t="shared" si="33"/>
        <v>0</v>
      </c>
      <c r="P110" s="24">
        <f t="shared" si="33"/>
        <v>0</v>
      </c>
      <c r="Q110" s="24">
        <f t="shared" si="33"/>
        <v>0</v>
      </c>
      <c r="R110" s="24">
        <f t="shared" si="33"/>
        <v>0</v>
      </c>
      <c r="S110" s="24">
        <f t="shared" si="33"/>
        <v>0</v>
      </c>
      <c r="T110" s="24">
        <f t="shared" si="33"/>
        <v>250</v>
      </c>
      <c r="U110" s="24">
        <f t="shared" si="33"/>
        <v>0</v>
      </c>
      <c r="V110" s="24">
        <f t="shared" si="33"/>
        <v>0</v>
      </c>
      <c r="W110" s="25"/>
      <c r="X110" s="25"/>
      <c r="Y110" s="25"/>
      <c r="Z110" s="25"/>
      <c r="AA110" s="25"/>
      <c r="AB110" s="25"/>
      <c r="AC110" s="25"/>
      <c r="AD110" s="25"/>
      <c r="AE110" s="25"/>
      <c r="AF110" s="25"/>
    </row>
    <row r="111" s="3" customFormat="1" ht="30" customHeight="1" spans="1:32">
      <c r="A111" s="38" t="s">
        <v>43</v>
      </c>
      <c r="B111" s="35" t="s">
        <v>501</v>
      </c>
      <c r="C111" s="35"/>
      <c r="D111" s="35"/>
      <c r="E111" s="35"/>
      <c r="F111" s="35"/>
      <c r="G111" s="35"/>
      <c r="H111" s="35"/>
      <c r="I111" s="35"/>
      <c r="J111" s="35"/>
      <c r="K111" s="25"/>
      <c r="L111" s="24">
        <f>L112</f>
        <v>0</v>
      </c>
      <c r="M111" s="24">
        <f t="shared" ref="M111:V111" si="34">M112</f>
        <v>0</v>
      </c>
      <c r="N111" s="24">
        <f t="shared" si="34"/>
        <v>250</v>
      </c>
      <c r="O111" s="24">
        <f t="shared" si="34"/>
        <v>0</v>
      </c>
      <c r="P111" s="24">
        <f t="shared" si="34"/>
        <v>0</v>
      </c>
      <c r="Q111" s="24">
        <f t="shared" si="34"/>
        <v>0</v>
      </c>
      <c r="R111" s="24">
        <f t="shared" si="34"/>
        <v>0</v>
      </c>
      <c r="S111" s="24">
        <f t="shared" si="34"/>
        <v>0</v>
      </c>
      <c r="T111" s="24">
        <f t="shared" si="34"/>
        <v>250</v>
      </c>
      <c r="U111" s="24">
        <f t="shared" si="34"/>
        <v>0</v>
      </c>
      <c r="V111" s="24">
        <f t="shared" si="34"/>
        <v>0</v>
      </c>
      <c r="W111" s="25"/>
      <c r="X111" s="25"/>
      <c r="Y111" s="25"/>
      <c r="Z111" s="25"/>
      <c r="AA111" s="25"/>
      <c r="AB111" s="25"/>
      <c r="AC111" s="25"/>
      <c r="AD111" s="25"/>
      <c r="AE111" s="25"/>
      <c r="AF111" s="25"/>
    </row>
    <row r="112" s="1" customFormat="1" ht="89" customHeight="1" spans="1:32">
      <c r="A112" s="14">
        <v>75</v>
      </c>
      <c r="B112" s="11" t="s">
        <v>502</v>
      </c>
      <c r="C112" s="12" t="s">
        <v>46</v>
      </c>
      <c r="D112" s="14" t="s">
        <v>503</v>
      </c>
      <c r="E112" s="14" t="s">
        <v>501</v>
      </c>
      <c r="F112" s="12" t="s">
        <v>492</v>
      </c>
      <c r="G112" s="12" t="s">
        <v>48</v>
      </c>
      <c r="H112" s="14" t="s">
        <v>49</v>
      </c>
      <c r="I112" s="12" t="s">
        <v>316</v>
      </c>
      <c r="J112" s="14" t="s">
        <v>504</v>
      </c>
      <c r="K112" s="11">
        <v>250</v>
      </c>
      <c r="L112" s="11"/>
      <c r="M112" s="11"/>
      <c r="N112" s="11">
        <v>250</v>
      </c>
      <c r="O112" s="11"/>
      <c r="P112" s="11"/>
      <c r="Q112" s="11"/>
      <c r="R112" s="11"/>
      <c r="S112" s="11"/>
      <c r="T112" s="11">
        <v>250</v>
      </c>
      <c r="U112" s="11"/>
      <c r="V112" s="11"/>
      <c r="W112" s="13" t="s">
        <v>52</v>
      </c>
      <c r="X112" s="11" t="s">
        <v>53</v>
      </c>
      <c r="Y112" s="13" t="s">
        <v>52</v>
      </c>
      <c r="Z112" s="11" t="s">
        <v>53</v>
      </c>
      <c r="AA112" s="11" t="s">
        <v>54</v>
      </c>
      <c r="AB112" s="11" t="s">
        <v>505</v>
      </c>
      <c r="AC112" s="11" t="s">
        <v>505</v>
      </c>
      <c r="AD112" s="11"/>
      <c r="AE112" s="9"/>
      <c r="AF112" s="11"/>
    </row>
    <row r="113" s="1" customFormat="1" ht="36" customHeight="1" spans="1:32">
      <c r="A113" s="10" t="s">
        <v>39</v>
      </c>
      <c r="B113" s="10" t="s">
        <v>89</v>
      </c>
      <c r="C113" s="10"/>
      <c r="D113" s="10"/>
      <c r="E113" s="10"/>
      <c r="F113" s="10"/>
      <c r="G113" s="10"/>
      <c r="H113" s="10"/>
      <c r="I113" s="10"/>
      <c r="J113" s="10"/>
      <c r="K113" s="11"/>
      <c r="L113" s="11">
        <f t="shared" ref="L113:V113" si="35">L114</f>
        <v>2000</v>
      </c>
      <c r="M113" s="11">
        <f t="shared" si="35"/>
        <v>2000</v>
      </c>
      <c r="N113" s="11">
        <f t="shared" si="35"/>
        <v>20</v>
      </c>
      <c r="O113" s="11">
        <f t="shared" si="35"/>
        <v>20</v>
      </c>
      <c r="P113" s="11">
        <f t="shared" si="35"/>
        <v>0</v>
      </c>
      <c r="Q113" s="11">
        <f t="shared" si="35"/>
        <v>0</v>
      </c>
      <c r="R113" s="11">
        <f t="shared" si="35"/>
        <v>0</v>
      </c>
      <c r="S113" s="11">
        <f t="shared" si="35"/>
        <v>0</v>
      </c>
      <c r="T113" s="11">
        <f t="shared" si="35"/>
        <v>0</v>
      </c>
      <c r="U113" s="11">
        <f t="shared" si="35"/>
        <v>0</v>
      </c>
      <c r="V113" s="11">
        <f t="shared" si="35"/>
        <v>0</v>
      </c>
      <c r="W113" s="11"/>
      <c r="X113" s="11"/>
      <c r="Y113" s="11"/>
      <c r="Z113" s="11"/>
      <c r="AA113" s="11"/>
      <c r="AB113" s="11"/>
      <c r="AC113" s="11"/>
      <c r="AD113" s="11"/>
      <c r="AE113" s="9"/>
      <c r="AF113" s="11"/>
    </row>
    <row r="114" s="1" customFormat="1" ht="36" customHeight="1" spans="1:32">
      <c r="A114" s="10" t="s">
        <v>41</v>
      </c>
      <c r="B114" s="10" t="s">
        <v>506</v>
      </c>
      <c r="C114" s="10"/>
      <c r="D114" s="10"/>
      <c r="E114" s="10"/>
      <c r="F114" s="10"/>
      <c r="G114" s="10"/>
      <c r="H114" s="10"/>
      <c r="I114" s="10"/>
      <c r="J114" s="10"/>
      <c r="K114" s="11"/>
      <c r="L114" s="11">
        <f t="shared" ref="L114:V114" si="36">L115</f>
        <v>2000</v>
      </c>
      <c r="M114" s="11">
        <f t="shared" si="36"/>
        <v>2000</v>
      </c>
      <c r="N114" s="11">
        <f t="shared" si="36"/>
        <v>20</v>
      </c>
      <c r="O114" s="11">
        <f t="shared" si="36"/>
        <v>20</v>
      </c>
      <c r="P114" s="11">
        <f t="shared" si="36"/>
        <v>0</v>
      </c>
      <c r="Q114" s="11">
        <f t="shared" si="36"/>
        <v>0</v>
      </c>
      <c r="R114" s="11">
        <f t="shared" si="36"/>
        <v>0</v>
      </c>
      <c r="S114" s="11">
        <f t="shared" si="36"/>
        <v>0</v>
      </c>
      <c r="T114" s="11">
        <f t="shared" si="36"/>
        <v>0</v>
      </c>
      <c r="U114" s="11">
        <f t="shared" si="36"/>
        <v>0</v>
      </c>
      <c r="V114" s="11">
        <f t="shared" si="36"/>
        <v>0</v>
      </c>
      <c r="W114" s="11"/>
      <c r="X114" s="11"/>
      <c r="Y114" s="11"/>
      <c r="Z114" s="11"/>
      <c r="AA114" s="11"/>
      <c r="AB114" s="11"/>
      <c r="AC114" s="11"/>
      <c r="AD114" s="11"/>
      <c r="AE114" s="9"/>
      <c r="AF114" s="11"/>
    </row>
    <row r="115" s="1" customFormat="1" ht="36" customHeight="1" spans="1:32">
      <c r="A115" s="10" t="s">
        <v>43</v>
      </c>
      <c r="B115" s="9" t="s">
        <v>507</v>
      </c>
      <c r="C115" s="9"/>
      <c r="D115" s="9"/>
      <c r="E115" s="9"/>
      <c r="F115" s="9"/>
      <c r="G115" s="9"/>
      <c r="H115" s="9"/>
      <c r="I115" s="9"/>
      <c r="J115" s="9"/>
      <c r="K115" s="11"/>
      <c r="L115" s="11">
        <f t="shared" ref="L115:V115" si="37">L116</f>
        <v>2000</v>
      </c>
      <c r="M115" s="11">
        <f t="shared" si="37"/>
        <v>2000</v>
      </c>
      <c r="N115" s="11">
        <f t="shared" si="37"/>
        <v>20</v>
      </c>
      <c r="O115" s="11">
        <f t="shared" si="37"/>
        <v>20</v>
      </c>
      <c r="P115" s="11">
        <f t="shared" si="37"/>
        <v>0</v>
      </c>
      <c r="Q115" s="11">
        <f t="shared" si="37"/>
        <v>0</v>
      </c>
      <c r="R115" s="11">
        <f t="shared" si="37"/>
        <v>0</v>
      </c>
      <c r="S115" s="11">
        <f t="shared" si="37"/>
        <v>0</v>
      </c>
      <c r="T115" s="11">
        <f t="shared" si="37"/>
        <v>0</v>
      </c>
      <c r="U115" s="11">
        <f t="shared" si="37"/>
        <v>0</v>
      </c>
      <c r="V115" s="11">
        <f t="shared" si="37"/>
        <v>0</v>
      </c>
      <c r="W115" s="11"/>
      <c r="X115" s="11"/>
      <c r="Y115" s="11"/>
      <c r="Z115" s="11"/>
      <c r="AA115" s="11"/>
      <c r="AB115" s="11"/>
      <c r="AC115" s="11"/>
      <c r="AD115" s="11"/>
      <c r="AE115" s="9"/>
      <c r="AF115" s="11"/>
    </row>
    <row r="116" s="1" customFormat="1" ht="80" customHeight="1" spans="1:32">
      <c r="A116" s="14">
        <v>76</v>
      </c>
      <c r="B116" s="12" t="s">
        <v>508</v>
      </c>
      <c r="C116" s="12" t="s">
        <v>46</v>
      </c>
      <c r="D116" s="13" t="s">
        <v>509</v>
      </c>
      <c r="E116" s="13" t="s">
        <v>89</v>
      </c>
      <c r="F116" s="11" t="s">
        <v>89</v>
      </c>
      <c r="G116" s="12" t="s">
        <v>48</v>
      </c>
      <c r="H116" s="13" t="s">
        <v>510</v>
      </c>
      <c r="I116" s="12" t="s">
        <v>50</v>
      </c>
      <c r="J116" s="14" t="s">
        <v>511</v>
      </c>
      <c r="K116" s="11">
        <v>2000</v>
      </c>
      <c r="L116" s="11">
        <v>2000</v>
      </c>
      <c r="M116" s="11">
        <v>2000</v>
      </c>
      <c r="N116" s="13">
        <v>20</v>
      </c>
      <c r="O116" s="11">
        <v>20</v>
      </c>
      <c r="P116" s="11"/>
      <c r="Q116" s="11"/>
      <c r="R116" s="11"/>
      <c r="S116" s="11"/>
      <c r="T116" s="11"/>
      <c r="U116" s="11"/>
      <c r="V116" s="11"/>
      <c r="W116" s="13" t="s">
        <v>512</v>
      </c>
      <c r="X116" s="11" t="s">
        <v>513</v>
      </c>
      <c r="Y116" s="13" t="s">
        <v>512</v>
      </c>
      <c r="Z116" s="11" t="s">
        <v>513</v>
      </c>
      <c r="AA116" s="11" t="s">
        <v>514</v>
      </c>
      <c r="AB116" s="13" t="s">
        <v>515</v>
      </c>
      <c r="AC116" s="13" t="s">
        <v>515</v>
      </c>
      <c r="AD116" s="28">
        <v>45553</v>
      </c>
      <c r="AE116" s="9"/>
      <c r="AF116" s="13"/>
    </row>
  </sheetData>
  <mergeCells count="74">
    <mergeCell ref="A1:D1"/>
    <mergeCell ref="A2:AF2"/>
    <mergeCell ref="L3:M3"/>
    <mergeCell ref="O3:V3"/>
    <mergeCell ref="W3:AA3"/>
    <mergeCell ref="B7:J7"/>
    <mergeCell ref="B8:J8"/>
    <mergeCell ref="B9:J9"/>
    <mergeCell ref="B11:J11"/>
    <mergeCell ref="B13:J13"/>
    <mergeCell ref="B15:J15"/>
    <mergeCell ref="B18:J18"/>
    <mergeCell ref="B20:J20"/>
    <mergeCell ref="B21:J21"/>
    <mergeCell ref="B44:J44"/>
    <mergeCell ref="B49:J49"/>
    <mergeCell ref="B50:J50"/>
    <mergeCell ref="B56:J56"/>
    <mergeCell ref="B57:J57"/>
    <mergeCell ref="B64:J64"/>
    <mergeCell ref="B65:J65"/>
    <mergeCell ref="B68:J68"/>
    <mergeCell ref="B69:J69"/>
    <mergeCell ref="B71:J71"/>
    <mergeCell ref="B72:J72"/>
    <mergeCell ref="B73:J73"/>
    <mergeCell ref="B75:J75"/>
    <mergeCell ref="B76:J76"/>
    <mergeCell ref="B77:J77"/>
    <mergeCell ref="B86:J86"/>
    <mergeCell ref="B92:J92"/>
    <mergeCell ref="B95:J95"/>
    <mergeCell ref="B96:J96"/>
    <mergeCell ref="B103:J103"/>
    <mergeCell ref="B106:J106"/>
    <mergeCell ref="B107:J107"/>
    <mergeCell ref="B109:J109"/>
    <mergeCell ref="B110:J110"/>
    <mergeCell ref="B111:J111"/>
    <mergeCell ref="B113:J113"/>
    <mergeCell ref="B114:J114"/>
    <mergeCell ref="B115:J115"/>
    <mergeCell ref="A3:A5"/>
    <mergeCell ref="B3:B5"/>
    <mergeCell ref="C3:C5"/>
    <mergeCell ref="D3:D5"/>
    <mergeCell ref="E3:E5"/>
    <mergeCell ref="F3:F5"/>
    <mergeCell ref="G3:G5"/>
    <mergeCell ref="H3:H5"/>
    <mergeCell ref="I3:I5"/>
    <mergeCell ref="J3:J5"/>
    <mergeCell ref="K3:K5"/>
    <mergeCell ref="L4:L5"/>
    <mergeCell ref="M4:M5"/>
    <mergeCell ref="N3:N5"/>
    <mergeCell ref="O4:O5"/>
    <mergeCell ref="P4:P5"/>
    <mergeCell ref="Q4:Q5"/>
    <mergeCell ref="R4:R5"/>
    <mergeCell ref="S4:S5"/>
    <mergeCell ref="T4:T5"/>
    <mergeCell ref="U4:U5"/>
    <mergeCell ref="V4:V5"/>
    <mergeCell ref="W4:W5"/>
    <mergeCell ref="X4:X5"/>
    <mergeCell ref="Y4:Y5"/>
    <mergeCell ref="Z4:Z5"/>
    <mergeCell ref="AA4:AA5"/>
    <mergeCell ref="AB3:AB5"/>
    <mergeCell ref="AC3:AC5"/>
    <mergeCell ref="AD3:AD5"/>
    <mergeCell ref="AE3:AE5"/>
    <mergeCell ref="AF3:AF5"/>
  </mergeCells>
  <dataValidations count="1">
    <dataValidation type="list" allowBlank="1" showInputMessage="1" showErrorMessage="1" sqref="AD23 AD43 AD79 AD85 AD98 AD25:AD26 AD39:AD40 AD46:AD48 AD51:AD53 AD66:AD67">
      <formula1>"计划库,执行库"</formula1>
    </dataValidation>
  </dataValidations>
  <pageMargins left="0.75" right="0.75" top="1" bottom="1" header="0.5" footer="0.5"/>
  <pageSetup paperSize="9" scale="53" orientation="landscape"/>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执行库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ATOPOS</cp:lastModifiedBy>
  <dcterms:created xsi:type="dcterms:W3CDTF">2025-02-05T02:12:00Z</dcterms:created>
  <dcterms:modified xsi:type="dcterms:W3CDTF">2025-12-15T13:44:56Z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218324BF036B42DB8D789B02BD44D902_13</vt:lpwstr>
  </property>
  <property fmtid="{D5CDD505-2E9C-101B-9397-08002B2CF9AE}" pid="4" name="KSOProductBuildVer">
    <vt:lpwstr>2052-10.8.0.6423</vt:lpwstr>
  </property>
</Properties>
</file>