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年项目计划表" sheetId="2" r:id="rId1"/>
  </sheets>
  <definedNames>
    <definedName name="_xlnm._FilterDatabase" localSheetId="0" hidden="1">'2023年项目计划表'!$A$5:$AH$136</definedName>
    <definedName name="_xlnm.Print_Titles" localSheetId="0">'2023年项目计划表'!$3:$4</definedName>
    <definedName name="_xlnm.Print_Area" localSheetId="0">'2023年项目计划表'!$A$1:$AH$136</definedName>
  </definedNames>
  <calcPr calcId="144525"/>
</workbook>
</file>

<file path=xl/sharedStrings.xml><?xml version="1.0" encoding="utf-8"?>
<sst xmlns="http://schemas.openxmlformats.org/spreadsheetml/2006/main" count="990" uniqueCount="531">
  <si>
    <t>阿图什市2023年巩固拓展脱贫攻坚成果和乡村振兴项目库备案表</t>
  </si>
  <si>
    <t>序号</t>
  </si>
  <si>
    <t>项目编号（A）</t>
  </si>
  <si>
    <t>年度（B）</t>
  </si>
  <si>
    <t>项目名称(C)</t>
  </si>
  <si>
    <t>建设性质（新建、续建、改扩建）(D)</t>
  </si>
  <si>
    <t>建设起止期限(E)</t>
  </si>
  <si>
    <t>建设地点(F)</t>
  </si>
  <si>
    <t>建设任务(G)</t>
  </si>
  <si>
    <t>项目个数</t>
  </si>
  <si>
    <t>项目类别</t>
  </si>
  <si>
    <t>建设单位（K1）</t>
  </si>
  <si>
    <t>行业主管部门（K3）</t>
  </si>
  <si>
    <t>资金规模</t>
  </si>
  <si>
    <t>简要利益机制（N）</t>
  </si>
  <si>
    <t>备注</t>
  </si>
  <si>
    <r>
      <rPr>
        <b/>
        <sz val="10"/>
        <rFont val="宋体"/>
        <charset val="134"/>
      </rPr>
      <t>产业发展（R</t>
    </r>
    <r>
      <rPr>
        <b/>
        <sz val="6"/>
        <rFont val="宋体"/>
        <charset val="134"/>
      </rPr>
      <t>1</t>
    </r>
    <r>
      <rPr>
        <b/>
        <sz val="10"/>
        <rFont val="宋体"/>
        <charset val="134"/>
      </rPr>
      <t>）</t>
    </r>
  </si>
  <si>
    <t>就业项目（R2）</t>
  </si>
  <si>
    <t>乡村建设行动（R3）</t>
  </si>
  <si>
    <t>易地搬迁后扶（R4）</t>
  </si>
  <si>
    <t>巩固三保障成果（R5）</t>
  </si>
  <si>
    <t>乡村治理和精神文明建设（R6）</t>
  </si>
  <si>
    <t>项目管理费（R7）</t>
  </si>
  <si>
    <t>其他（R9）</t>
  </si>
  <si>
    <t>小计</t>
  </si>
  <si>
    <t>中央衔接（L1）</t>
  </si>
  <si>
    <t>中央衔接</t>
  </si>
  <si>
    <t>自治区衔接（L2）</t>
  </si>
  <si>
    <t>其它涉农整合（L3）</t>
  </si>
  <si>
    <t>地方政府债券（L4）</t>
  </si>
  <si>
    <t>地、县配套（L5）</t>
  </si>
  <si>
    <t>其他资金（L6）</t>
  </si>
  <si>
    <t>备注（其他资金名称）</t>
  </si>
  <si>
    <t>企业投资(L7)</t>
  </si>
  <si>
    <t>乡村振兴任务</t>
  </si>
  <si>
    <t>以工代赈任务</t>
  </si>
  <si>
    <t>少数民族发展任务</t>
  </si>
  <si>
    <t>欠发达国有农场巩固提升任务</t>
  </si>
  <si>
    <t>合计</t>
  </si>
  <si>
    <t>一，产业发展</t>
  </si>
  <si>
    <t>（一）生产项目</t>
  </si>
  <si>
    <t>1.种植基地建设</t>
  </si>
  <si>
    <t>（1）低质土地整治及高标准农田建设项目</t>
  </si>
  <si>
    <t>ATSZX23007</t>
  </si>
  <si>
    <t>2023年</t>
  </si>
  <si>
    <t>阿图什市上阿图什镇2023年0.8万亩高标准农田建设项目</t>
  </si>
  <si>
    <t>新建</t>
  </si>
  <si>
    <t>2023.3-2023.8</t>
  </si>
  <si>
    <t>上阿图什镇塔库提村、依克萨克村、亚维勒克村，乌恰村、萨依村；</t>
  </si>
  <si>
    <t>项目区建设规模8487.96亩，项目主要建设内容包括：
1.土地平整工程：土地平整8487.96亩,划分为86个条田，平整土方量208.67万m³；
2.灌溉与排水工程：配套过路涵桥24座，新建滴灌系统首部11套（含沉砂池、泵房、过滤器等），铺设干管20条，总长度为 23.918km，铺设分干管139条，总长度 53.786km，阀门井128座，排水井 139座，出地桩710处；
3.农田防护林工程：新建农田防护林10.64亩，株行距3米*2米；4.输配电工程：新建10KV高压输电线路3.5km，0.38V低压输电线路1.5km。</t>
  </si>
  <si>
    <t>农业技术推广中心</t>
  </si>
  <si>
    <t>农业农村局</t>
  </si>
  <si>
    <t>通过实施8487.96亩高标准农田建设项目，对8487.96亩碎片化土地进行平整，并新建农田水利、田间道、高效节水、防护林等配套设施，改善灌溉条件，稳定巩固7850亩粮食生产面积，t推进农业现代化</t>
  </si>
  <si>
    <t>ATSZX23017</t>
  </si>
  <si>
    <t>阿图什市阿湖乡2023年0.7万亩高标准农田建设项目</t>
  </si>
  <si>
    <t>阿湖乡阿其克村、兰干村、尤喀克买里村、多斯鲁克村、阿热买里村、光明村</t>
  </si>
  <si>
    <t>项目建设面积6966.72亩，其中：1）土地平整工程：土地平整6409.38亩，划分为171个条田，平整土方量257.83万m³；2）灌溉与排水工程：新建U800装配式渠道2.98km。新建土质渠道0.87km，配套渠系建筑物66座，新建滴灌系统首部9套（含沉砂池、泵房、过滤器等），铺设地埋管道66.79km，阀门井171座，排水井162座，出地桩534处；3）新建田间道路6.62km，路面宽3.5米，30cm砂砾石路面+20cm素土路基砾石路面；新建生产路3.67km，路面宽度2.5米，50cm素土路基土质路面。4）电力工程：新建10KV高压输电线路4.48km，0.38V低压输电线路2.28km；5）农田防护与生态保持工程：新建防风林37.06亩，种植新疆杨6185株。</t>
  </si>
  <si>
    <t>通过实施6409.38亩高标准农田建设项目，对6409.38亩土地进行平整，并对农田水利、田间道、高效节水、防护林等配套设施进行提升，达到高标准农田建设标准，改善灌溉条件，稳定巩固7700亩粮食生产面积，推进农业现代化</t>
  </si>
  <si>
    <t>ATSZX23012</t>
  </si>
  <si>
    <t>阿图什市哈拉峻乡2023年度0.5万亩高标准农田建设项目</t>
  </si>
  <si>
    <t>哈拉峻乡昂额孜片区、克孜勒陶村、皮羌村、库铁列克村、古尔库热村</t>
  </si>
  <si>
    <t>(一)土地平整工程：田块修筑5139.92亩，实施后田块长300-700m，宽90-300m；耕作层剥离和回填5139.92亩。（二）灌溉排水工程：新建排碱渠7条（农排5条，斗排2条），总长度2.883km，清淤排碱渠1条（支排1条），长度2.362km，配套建筑物农桥14座、涵桥6座。（三）田间道路工程：生产道9条，长度7.855km，路面宽为3m，路基宽度为4m，铺垫10厘米厚戈壁石垫层和40cm厚素土压实路基。（四）农田防护与生态环境保持工程：农田林网工程4344米，种植沙枣树种，胸径5cm以上，株行距为3m*3m。（五）高效节水工程：项目区共分为11个独立高效节水系统，其中2个自压灌溉系统，9个加压灌溉系统，新建沉淀池1座，机井泵房9座，共400.86㎡，地表水泵房2座，共123.84㎡，砂石+网式全自动反冲洗过滤器2套，离心+网式全自动反冲洗过滤器10套（1套备用），闸阀井132座，排水井138座；铺设PVC-M管道60.15km，管沟开挖8.9万m³，管沟回填8.9万m³，潜水泵10套（1套备用），顶管穿越道路14处，顶管穿越防渗渠13处，供电设施工程配套设施10套（1套备用）。</t>
  </si>
  <si>
    <t>通过实施5139.92亩高标准农田建设项目，对5139.92亩土地进行平整，并对农田水利、田间道、高效节水、防护林等配套设施进行提升，达到高标准农田建设标准，改善灌溉条件，稳定巩固5139.92亩粮食生产面积，推进农业现代化</t>
  </si>
  <si>
    <t>ATSZX23005</t>
  </si>
  <si>
    <t>阿图什市盐碱地改良项目</t>
  </si>
  <si>
    <t>格达良乡乔克其村、库也克村</t>
  </si>
  <si>
    <t>开展盐碱地改10402亩土壤改良（含土地整治、土壤改良、土壤培肥、农作物防虫）贯穿排碱渠等配套设施。</t>
  </si>
  <si>
    <t>中央预算内及其他资金</t>
  </si>
  <si>
    <t>通过项目实施可有效改善格达良乡农民自有土地盐碱，改善灌溉及作业条件，增加种植收益，持续带动经济发展，建成后由农民自己种植，促进已脱贫人口产业增收。</t>
  </si>
  <si>
    <t>ATS23035</t>
  </si>
  <si>
    <t>阿图什市松他克镇2023年度0.44万亩高标准农田建设项目</t>
  </si>
  <si>
    <t>2023.8- 2023.12月底</t>
  </si>
  <si>
    <t>松他克镇肖鲁克村石榴基地</t>
  </si>
  <si>
    <t>1）土地平整工程：土地平整 4494.08 亩,划分为 48 个条田，平整土方量 81.02 万方； 2）灌溉与排水工程：新建斗渠 2 条，总长度 7638m，采用现浇梯形开挖渠道， 新建农排 6 条，总长度 1752m，斗排清淤 1 条，总长度 6175m,渠系建筑物总 18 座， 其中盖板涵 16 座，节制分水闸 2 座；新建滴灌系统首部 6 套（含沉砂池、泵房、 过滤器等），铺设干管 10 条，总长度为 14881m，铺设分干管 111 条，总长度 30647m，阀门井 108 座，排水井 111 座，出地桩 432 处； 3）农田防护林工程：新建农田防护林 76.64 亩，株行距 3 米*2 米； 4）电力工程：新建 10KV 高压输电线路 3.5km，0.38KV 低压输电线路 1.5km。</t>
  </si>
  <si>
    <t>通过实施4494.08亩高标准农田建设项目，对土地进行平整，并对农田水利、田间道、高效节水、防护林等配套设施进行提升，达到高标准农田建设标准，改善灌溉条件，稳定巩固粮食生产面积，推进农业现代化</t>
  </si>
  <si>
    <t>（2）设施农业</t>
  </si>
  <si>
    <t>ATSZX23001</t>
  </si>
  <si>
    <t>阿图什市阿湖乡温室大棚水电改造项目</t>
  </si>
  <si>
    <t>改扩建</t>
  </si>
  <si>
    <t>2023.6-2023.9</t>
  </si>
  <si>
    <t>阿湖乡兰干村</t>
  </si>
  <si>
    <t>本工程主要建设内容为：1、本工程对 345 座温室大棚进行提升改造，完成供水管网改造 11.639 公里（配套水泵、过滤器、阀门井、 户表井、水表、水费收取系统等相关配套设施）；2、更换变压器 12 台，改造高压线路线路总长 4.55 公里，低压线路 3.75 公里，低压电缆线路 10.35 公里（配套电表、卷帘机电线等相关设施）。</t>
  </si>
  <si>
    <t>阿湖乡人民政府</t>
  </si>
  <si>
    <t>通过新建温室大棚基础设施，优化345座大棚生产条件</t>
  </si>
  <si>
    <t>ATSZX23013</t>
  </si>
  <si>
    <t>松他克镇园艺场村设施农业示范基地配套电力设施建设项目</t>
  </si>
  <si>
    <t>松他克镇园艺场村</t>
  </si>
  <si>
    <t>10kv架空线路1000米，2500千伏安变压器安装，高压柜4台 ，低压柜6台，配电房90平方米，高压电缆50米，低压电缆2500米等其他配套设施。</t>
  </si>
  <si>
    <t>松他克镇人民政府</t>
  </si>
  <si>
    <t>通过项目实施，完善设施农业示范基地基础设施建设，持续壮大村集体经济收入，解决附近农民就业，持续助推松他克镇产业发展。</t>
  </si>
  <si>
    <t>ATS23036</t>
  </si>
  <si>
    <t>阿图什市上阿图什镇塔库提村大棚维修改造项目</t>
  </si>
  <si>
    <t>2023.09-2023.11</t>
  </si>
  <si>
    <t>上阿图什镇塔库提村</t>
  </si>
  <si>
    <t>对塔库提村大棚进行维修改造，计划购买棉被630条，塑料薄膜53个，卷帘机电机30个，卷棉被钢管88个，电机电线2000米，棚内电线7000米，大棚灯泡264个，开关88个，大棚上方横木300根，耳房门10个，水管开关40个，大棚外侧线路整改等附属设施。</t>
  </si>
  <si>
    <t>上阿图什镇人民政府</t>
  </si>
  <si>
    <t>推动农业高质量发展，辐射周边经济增长</t>
  </si>
  <si>
    <t>ATS23037</t>
  </si>
  <si>
    <t>阿图什市无花果三产融合科技创新园一期</t>
  </si>
  <si>
    <t>2023.08-2024.12</t>
  </si>
  <si>
    <t>上阿图什镇塔库提村范围314国道边上</t>
  </si>
  <si>
    <t>1.连栋温室:60座（1728平方/座）x23.8万元/座，1428万元；2.暖棚:20座（1200平方/座）x55.9万元/座=1118万元；3.智能温室:1座（4032平方） x600 万元/座=600万元；4.生产厂房:10000平方x2500元/平方=2500万元；5.基础设施：1000万元；6.设备：500万元。其中：政府投资5000万元，企业投资2146万元。</t>
  </si>
  <si>
    <t>林草工作站</t>
  </si>
  <si>
    <t>自然资源局</t>
  </si>
  <si>
    <t>国企占股71%，社会29%</t>
  </si>
  <si>
    <t>2、养殖基地建设</t>
  </si>
  <si>
    <t>（1）标准化养殖基地</t>
  </si>
  <si>
    <t>ATSZX23033</t>
  </si>
  <si>
    <t>阿图什市畜牧龙头企业联农带农富农机制推行项目</t>
  </si>
  <si>
    <t>上阿图什镇、阿扎克镇、松他克镇、阿湖乡</t>
  </si>
  <si>
    <t>支撑乡村振兴奖补资金，鼓励引导祥泰牧业、克州牧羊人、威望乳鸽和成熟条件的农牧民推行企业+村委会+合作社+农牧户的农联体机制，发展畜禽养殖产业，实现畜牧业高质量发展使农牧民增产增收。从祥泰牧业、克州牧羊人、威望乳鸽采购2000只怀胎母羊（怀胎2月龄以上、采购价为2000元左右），5000羽肉鸽（采购价为每对60元左右），每户发放10只羊、50对肉鸽，向销售企业从衔接资金中奖补，奖补额度为总采购价的30%。产出的羔羊断奶后祥泰牧业、克州牧羊人统一收购（收购价抵扣为采购价格）；产出肉鸽21天后威望乳鸽统一收购、屠宰加工上市（收购价抵扣为采购价格）。</t>
  </si>
  <si>
    <t>畜牧局</t>
  </si>
  <si>
    <t>由企业提供技术指导并提供良畜禽，带动农民参与高标准养殖，从而提高养殖收入。</t>
  </si>
  <si>
    <t>祥泰牧业、克州牧羊人、威望乳鸽</t>
  </si>
  <si>
    <t>（2）防疫和良种项目</t>
  </si>
  <si>
    <t>ATSZX23011</t>
  </si>
  <si>
    <t>阿图什市黄牛品种改良性控冻精采购项目</t>
  </si>
  <si>
    <t>阿图什市四乡三镇</t>
  </si>
  <si>
    <t>采购1.18万剂（产母犊）性控冻精，其中西门塔尔牛性控冻精10800剂、荷斯坦牛性控冻精1000剂；采购戈那瑞林注射液1000盒、氯前列醇钠1000盒。对全市农牧民存栏生产母牛中选择优良个体，开展人工配种，产母犊率从45%提高到90%，增加优良生产母牛存栏量数，实现畜牧业提质增效。</t>
  </si>
  <si>
    <t>通过采购性控冻精，选择优良个体，增加优良生产母牛群体存栏量数，实现畜牧业提质增效，每头牛增收1000元。</t>
  </si>
  <si>
    <t>ATSZX192</t>
  </si>
  <si>
    <t>阿图什市乡村级畜牧服务站提升改造及动物疫病防控、品种改良、检疫、监测所需设备仪器采购项目</t>
  </si>
  <si>
    <t>对全市4乡3镇7座中心畜牧服务站配套全数字B超妊娠诊断仪14台、瘤胃金属探测仪及取铁器各14个、液氮罐（运输型50升）7罐、大动物解剖器材7套、小动物解剖器材7套；村级22座畜牧服务站配套大小畜配种房(保定架加棚)、电子显微镜、大小畜人工配种箱、检疫箱、冰箱等设备、仪器、器材各22台（个、座、套）；全市42座畜牧服务站（中心和村级）配套液氮罐（储存型35升、10升）各42罐、防疫箱120个、携带式采精杯42个。</t>
  </si>
  <si>
    <t>发展养殖业、带动群众增收</t>
  </si>
  <si>
    <t>纳入计划</t>
  </si>
  <si>
    <t>ATSZX193</t>
  </si>
  <si>
    <t>阿图什市移动式药浴池、拖拉机等设备采购项目</t>
  </si>
  <si>
    <t>购置7台移动式药浴池和配套7台拖拉机头。</t>
  </si>
  <si>
    <t>ATS23013</t>
  </si>
  <si>
    <t>阿图什市肉牛养殖基地建设项目</t>
  </si>
  <si>
    <t>2023.6-2023.10</t>
  </si>
  <si>
    <t>现代畜牧产业园（松他克镇克青孜村）</t>
  </si>
  <si>
    <r>
      <rPr>
        <b/>
        <sz val="12"/>
        <rFont val="宋体"/>
        <charset val="134"/>
        <scheme val="minor"/>
      </rPr>
      <t>企业投资部分：</t>
    </r>
    <r>
      <rPr>
        <sz val="12"/>
        <rFont val="宋体"/>
        <charset val="134"/>
        <scheme val="minor"/>
      </rPr>
      <t xml:space="preserve">购买牛3000头，每头价格约为11000元，合计3300万元。购买设备及生活用房1100万元，饲料及其他成本1800万元。合计6200万元。
</t>
    </r>
    <r>
      <rPr>
        <b/>
        <sz val="12"/>
        <rFont val="宋体"/>
        <charset val="134"/>
        <scheme val="minor"/>
      </rPr>
      <t>政府配套部分：</t>
    </r>
    <r>
      <rPr>
        <sz val="12"/>
        <rFont val="宋体"/>
        <charset val="134"/>
        <scheme val="minor"/>
      </rPr>
      <t>新建牛舍15000平方，每平方造价约为1600元，草料棚1座，每座面积为1000平方，每平方造价为1500元，青储窖6座，每座面积为1000平方，每座造价为80万元，堆粪场一座，面积为4000平方，每平方造价为60元，其他配套水电路设施等约为900万元，合计4000万元。</t>
    </r>
  </si>
  <si>
    <t>项目建成后，可吸纳当地困难人口长期就业30人，年均人增收3万元；每年短期用工30人，年均增收4000元。</t>
  </si>
  <si>
    <t>ATS23016</t>
  </si>
  <si>
    <t>阿图什市2023年畜牧服务站建设项目</t>
  </si>
  <si>
    <t>2023.6-2023.8</t>
  </si>
  <si>
    <t>上阿图什镇萨依巴格村、拉依勒克村，松他克镇亚喀巴格村，阿湖乡阿其克村，格达良乡乔克其村，阿扎克镇英巴格村、翁艾日克村，吐古买提乡科克塔木村</t>
  </si>
  <si>
    <t>6个乡镇8个行政村各新建80平方米的人工配种、报检、疫病防控、诊疗一体的畜牧服务站。配套简易牛羊舍、电采暖、上下水、电等附属设施；购置动物疫病防控、人工配种、报检、诊疗、冷链等设备和仪器。</t>
  </si>
  <si>
    <t>ATS23018</t>
  </si>
  <si>
    <t>阿图什市小畜人工配种所需物资采购项目</t>
  </si>
  <si>
    <t>阿图什市3镇4乡</t>
  </si>
  <si>
    <t>采购一批人工配种所需棉栓、马血清、氯前列醇钠、羊可视化输精枪、输精枪、加热板、发情排卵测定仪、注射器等试剂耗材。</t>
  </si>
  <si>
    <t>ATS23019</t>
  </si>
  <si>
    <t>上阿图什镇塔什普什喀村牛羊合作社项目</t>
  </si>
  <si>
    <t>上阿图什镇塔什普什喀村</t>
  </si>
  <si>
    <t>新办牛羊养殖合作社，购买40头牛、200只羊，以承包方式带动群众就业，每年按照8%分红，壮大村集体经济。</t>
  </si>
  <si>
    <t>通过承包的方式带动群众就业，壮大村集体经济。</t>
  </si>
  <si>
    <t>ATS23021</t>
  </si>
  <si>
    <t>阿图什市哈拉峻乡西里比里村商贸综合提升建设项目</t>
  </si>
  <si>
    <t>哈拉峻乡西里比里村</t>
  </si>
  <si>
    <t>建设门面商铺320平方米及其配套附属设施和环境提升</t>
  </si>
  <si>
    <t>哈拉峻乡人民政府</t>
  </si>
  <si>
    <t>通过项目建设，采取承租的方式壮大村集体经济建设，解决附近农民就业，提升村级服务能力。</t>
  </si>
  <si>
    <t>ATS23022</t>
  </si>
  <si>
    <t>阿湖乡托万买里村林下养殖项目</t>
  </si>
  <si>
    <t>阿湖乡托万买里村</t>
  </si>
  <si>
    <t>在11小队新建100亩林下养殖场地项目（距村委会2公里），养殖鸭、鹅、红嘴雁、新西兰兔等2000-3000只，预计年收入8万元。</t>
  </si>
  <si>
    <t>通过实施林下养殖，充分利用现有100亩地，降低养殖成本，立体式发展生产，激发农民积极性，推动农民持续增收</t>
  </si>
  <si>
    <t>ATS23023</t>
  </si>
  <si>
    <t>吐古买提乡村集体养殖项目</t>
  </si>
  <si>
    <t>吐古买提乡巴什苏洪木村、阿合塔拉村</t>
  </si>
  <si>
    <t>计划200万购买第三代怀孕4-5月的西门塔尔母牛80头，每头牛400-500公斤，市场参考（加保险）2.5万/头，其中巴什苏洪木村40头，阿合塔拉村40头。资产归村委会所有，集中托养给养殖大户，壮大村集体经济收入。</t>
  </si>
  <si>
    <t>吐古买提乡人民政府</t>
  </si>
  <si>
    <t>通过项目实施，采取托养的模式持续壮大村集体经济，加快推进品种改良，带动农民持续增收。</t>
  </si>
  <si>
    <t>ATS23047</t>
  </si>
  <si>
    <r>
      <rPr>
        <sz val="12"/>
        <color theme="1"/>
        <rFont val="Times New Roman"/>
        <charset val="134"/>
      </rPr>
      <t>2023</t>
    </r>
    <r>
      <rPr>
        <sz val="12"/>
        <color theme="1"/>
        <rFont val="宋体"/>
        <charset val="134"/>
      </rPr>
      <t>年</t>
    </r>
  </si>
  <si>
    <t>吐古买提乡牲畜养殖项目（柯尔克孜羊）</t>
  </si>
  <si>
    <t>2023.11-2023.12</t>
  </si>
  <si>
    <t>吐古买提乡阿合塔拉村，结然布拉克村，科克塔木村</t>
  </si>
  <si>
    <r>
      <rPr>
        <sz val="12"/>
        <color theme="1"/>
        <rFont val="宋体"/>
        <charset val="134"/>
      </rPr>
      <t>阿合塔拉村计划</t>
    </r>
    <r>
      <rPr>
        <sz val="12"/>
        <color theme="1"/>
        <rFont val="Times New Roman"/>
        <charset val="134"/>
      </rPr>
      <t>8</t>
    </r>
    <r>
      <rPr>
        <sz val="12"/>
        <color theme="1"/>
        <rFont val="宋体"/>
        <charset val="134"/>
      </rPr>
      <t>户购买柯尔克孜羊（每户</t>
    </r>
    <r>
      <rPr>
        <sz val="12"/>
        <color theme="1"/>
        <rFont val="Times New Roman"/>
        <charset val="134"/>
      </rPr>
      <t>10</t>
    </r>
    <r>
      <rPr>
        <sz val="12"/>
        <color theme="1"/>
        <rFont val="宋体"/>
        <charset val="134"/>
      </rPr>
      <t>只）；结然布拉克村计划</t>
    </r>
    <r>
      <rPr>
        <sz val="12"/>
        <color theme="1"/>
        <rFont val="Times New Roman"/>
        <charset val="134"/>
      </rPr>
      <t>4</t>
    </r>
    <r>
      <rPr>
        <sz val="12"/>
        <color theme="1"/>
        <rFont val="宋体"/>
        <charset val="134"/>
      </rPr>
      <t>户购买柯尔克孜羊（每户</t>
    </r>
    <r>
      <rPr>
        <sz val="12"/>
        <color theme="1"/>
        <rFont val="Times New Roman"/>
        <charset val="134"/>
      </rPr>
      <t>10</t>
    </r>
    <r>
      <rPr>
        <sz val="12"/>
        <color theme="1"/>
        <rFont val="宋体"/>
        <charset val="134"/>
      </rPr>
      <t>只）；科克塔木村计划</t>
    </r>
    <r>
      <rPr>
        <sz val="12"/>
        <color theme="1"/>
        <rFont val="Times New Roman"/>
        <charset val="134"/>
      </rPr>
      <t>18</t>
    </r>
    <r>
      <rPr>
        <sz val="12"/>
        <color theme="1"/>
        <rFont val="宋体"/>
        <charset val="134"/>
      </rPr>
      <t>户购买柯尔克孜羊（每户</t>
    </r>
    <r>
      <rPr>
        <sz val="12"/>
        <color theme="1"/>
        <rFont val="Times New Roman"/>
        <charset val="134"/>
      </rPr>
      <t>10</t>
    </r>
    <r>
      <rPr>
        <sz val="12"/>
        <color theme="1"/>
        <rFont val="宋体"/>
        <charset val="134"/>
      </rPr>
      <t>只），</t>
    </r>
    <r>
      <rPr>
        <sz val="12"/>
        <color theme="1"/>
        <rFont val="Times New Roman"/>
        <charset val="134"/>
      </rPr>
      <t>3</t>
    </r>
    <r>
      <rPr>
        <sz val="12"/>
        <color theme="1"/>
        <rFont val="宋体"/>
        <charset val="134"/>
      </rPr>
      <t>个村共计</t>
    </r>
    <r>
      <rPr>
        <sz val="12"/>
        <color theme="1"/>
        <rFont val="Times New Roman"/>
        <charset val="134"/>
      </rPr>
      <t>30</t>
    </r>
    <r>
      <rPr>
        <sz val="12"/>
        <color theme="1"/>
        <rFont val="宋体"/>
        <charset val="134"/>
      </rPr>
      <t>户</t>
    </r>
    <r>
      <rPr>
        <sz val="12"/>
        <color theme="1"/>
        <rFont val="Times New Roman"/>
        <charset val="134"/>
      </rPr>
      <t>300</t>
    </r>
    <r>
      <rPr>
        <sz val="12"/>
        <color theme="1"/>
        <rFont val="宋体"/>
        <charset val="134"/>
      </rPr>
      <t>只柯尔克孜羊，每户补助</t>
    </r>
    <r>
      <rPr>
        <sz val="12"/>
        <color theme="1"/>
        <rFont val="Times New Roman"/>
        <charset val="134"/>
      </rPr>
      <t>1</t>
    </r>
    <r>
      <rPr>
        <sz val="12"/>
        <color theme="1"/>
        <rFont val="宋体"/>
        <charset val="134"/>
      </rPr>
      <t>万元；</t>
    </r>
  </si>
  <si>
    <t>吐古买提乡</t>
  </si>
  <si>
    <t>畜牧兽医局</t>
  </si>
  <si>
    <t>将有效提高畜牧业，体改农民技术水平和服务质量，促进畜牧业的健康发展，同时，也将促进乡村经济的发展，提高农民的收入水平。</t>
  </si>
  <si>
    <t>ATS23048</t>
  </si>
  <si>
    <t>吐古买提乡牲畜养殖项目（新疆褐牛）</t>
  </si>
  <si>
    <t>吐古买提乡玛依丹村、结然布拉克村</t>
  </si>
  <si>
    <r>
      <rPr>
        <sz val="12"/>
        <color theme="1"/>
        <rFont val="宋体"/>
        <charset val="134"/>
      </rPr>
      <t>玛依丹村</t>
    </r>
    <r>
      <rPr>
        <sz val="12"/>
        <color theme="1"/>
        <rFont val="Times New Roman"/>
        <charset val="134"/>
      </rPr>
      <t>40</t>
    </r>
    <r>
      <rPr>
        <sz val="12"/>
        <color theme="1"/>
        <rFont val="宋体"/>
        <charset val="134"/>
      </rPr>
      <t>户计划采购新疆褐牛（母牛）；结然布拉克村</t>
    </r>
    <r>
      <rPr>
        <sz val="12"/>
        <color theme="1"/>
        <rFont val="Times New Roman"/>
        <charset val="134"/>
      </rPr>
      <t>1</t>
    </r>
    <r>
      <rPr>
        <sz val="12"/>
        <color theme="1"/>
        <rFont val="宋体"/>
        <charset val="134"/>
      </rPr>
      <t>户计划采购新疆褐牛（母牛），共计</t>
    </r>
    <r>
      <rPr>
        <sz val="12"/>
        <color theme="1"/>
        <rFont val="Times New Roman"/>
        <charset val="134"/>
      </rPr>
      <t>41</t>
    </r>
    <r>
      <rPr>
        <sz val="12"/>
        <color theme="1"/>
        <rFont val="宋体"/>
        <charset val="134"/>
      </rPr>
      <t>户，每户购买</t>
    </r>
    <r>
      <rPr>
        <sz val="12"/>
        <color theme="1"/>
        <rFont val="Times New Roman"/>
        <charset val="134"/>
      </rPr>
      <t>1</t>
    </r>
    <r>
      <rPr>
        <sz val="12"/>
        <color theme="1"/>
        <rFont val="宋体"/>
        <charset val="134"/>
      </rPr>
      <t>头，每户补助</t>
    </r>
    <r>
      <rPr>
        <sz val="12"/>
        <color theme="1"/>
        <rFont val="Times New Roman"/>
        <charset val="134"/>
      </rPr>
      <t>1</t>
    </r>
    <r>
      <rPr>
        <sz val="12"/>
        <color theme="1"/>
        <rFont val="宋体"/>
        <charset val="134"/>
      </rPr>
      <t>万元。</t>
    </r>
  </si>
  <si>
    <t>ATS23049</t>
  </si>
  <si>
    <t>吐古买提乡牲畜养殖项目（西门塔尔母牛）</t>
  </si>
  <si>
    <t>吐古买提乡吐古买提村、科克塔木村、巴什苏洪木村</t>
  </si>
  <si>
    <r>
      <rPr>
        <sz val="12"/>
        <color theme="1"/>
        <rFont val="宋体"/>
        <charset val="134"/>
      </rPr>
      <t>吐古买提村</t>
    </r>
    <r>
      <rPr>
        <sz val="12"/>
        <color theme="1"/>
        <rFont val="Times New Roman"/>
        <charset val="134"/>
      </rPr>
      <t>61</t>
    </r>
    <r>
      <rPr>
        <sz val="12"/>
        <color theme="1"/>
        <rFont val="宋体"/>
        <charset val="134"/>
      </rPr>
      <t>户计划采购西门塔尔母牛，科克塔木村18户计划采购西门塔尔母牛，巴什苏洪木村</t>
    </r>
    <r>
      <rPr>
        <sz val="12"/>
        <color theme="1"/>
        <rFont val="Times New Roman"/>
        <charset val="134"/>
      </rPr>
      <t>22</t>
    </r>
    <r>
      <rPr>
        <sz val="12"/>
        <color theme="1"/>
        <rFont val="宋体"/>
        <charset val="134"/>
      </rPr>
      <t>户计划采购西门塔尔母牛；共计</t>
    </r>
    <r>
      <rPr>
        <sz val="12"/>
        <color theme="1"/>
        <rFont val="Times New Roman"/>
        <charset val="134"/>
      </rPr>
      <t>101</t>
    </r>
    <r>
      <rPr>
        <sz val="12"/>
        <color theme="1"/>
        <rFont val="宋体"/>
        <charset val="134"/>
      </rPr>
      <t>户，每户购买</t>
    </r>
    <r>
      <rPr>
        <sz val="12"/>
        <color theme="1"/>
        <rFont val="Times New Roman"/>
        <charset val="134"/>
      </rPr>
      <t>1</t>
    </r>
    <r>
      <rPr>
        <sz val="12"/>
        <color theme="1"/>
        <rFont val="宋体"/>
        <charset val="134"/>
      </rPr>
      <t>头，每户补助</t>
    </r>
    <r>
      <rPr>
        <sz val="12"/>
        <color theme="1"/>
        <rFont val="Times New Roman"/>
        <charset val="134"/>
      </rPr>
      <t>1</t>
    </r>
    <r>
      <rPr>
        <sz val="12"/>
        <color theme="1"/>
        <rFont val="宋体"/>
        <charset val="134"/>
      </rPr>
      <t>万元。</t>
    </r>
  </si>
  <si>
    <t>ATS23050</t>
  </si>
  <si>
    <t>吐古买提乡牲畜养殖项目（柯尔克孜马）</t>
  </si>
  <si>
    <t>吐古买提乡库鲁木都克村</t>
  </si>
  <si>
    <r>
      <rPr>
        <sz val="12"/>
        <color theme="1"/>
        <rFont val="宋体"/>
        <charset val="134"/>
      </rPr>
      <t>库鲁木都克村</t>
    </r>
    <r>
      <rPr>
        <sz val="12"/>
        <color theme="1"/>
        <rFont val="Times New Roman"/>
        <charset val="134"/>
      </rPr>
      <t>83</t>
    </r>
    <r>
      <rPr>
        <sz val="12"/>
        <color theme="1"/>
        <rFont val="宋体"/>
        <charset val="134"/>
      </rPr>
      <t>户计划购买柯尔克孜马，每户购买1匹，每户补助1万元。</t>
    </r>
  </si>
  <si>
    <t>ATS23051</t>
  </si>
  <si>
    <r>
      <rPr>
        <sz val="12"/>
        <color theme="1"/>
        <rFont val="宋体"/>
        <charset val="134"/>
      </rPr>
      <t>松他克镇</t>
    </r>
    <r>
      <rPr>
        <sz val="12"/>
        <color theme="1"/>
        <rFont val="Times New Roman"/>
        <charset val="134"/>
      </rPr>
      <t>2023</t>
    </r>
    <r>
      <rPr>
        <sz val="12"/>
        <color theme="1"/>
        <rFont val="宋体"/>
        <charset val="134"/>
      </rPr>
      <t>年入户项目</t>
    </r>
  </si>
  <si>
    <t>松他克镇托库勒村、帕提阡村、克青孜村、松他克村、铁日斯村、瓦克瓦克村、巴格拉村、园艺场村</t>
  </si>
  <si>
    <r>
      <rPr>
        <sz val="12"/>
        <color theme="1"/>
        <rFont val="宋体"/>
        <charset val="134"/>
      </rPr>
      <t>托库勒村</t>
    </r>
    <r>
      <rPr>
        <sz val="12"/>
        <color theme="1"/>
        <rFont val="Times New Roman"/>
        <charset val="134"/>
      </rPr>
      <t>3</t>
    </r>
    <r>
      <rPr>
        <sz val="12"/>
        <color theme="1"/>
        <rFont val="宋体"/>
        <charset val="134"/>
      </rPr>
      <t>户购买牛、</t>
    </r>
    <r>
      <rPr>
        <sz val="12"/>
        <color theme="1"/>
        <rFont val="Times New Roman"/>
        <charset val="134"/>
      </rPr>
      <t>1</t>
    </r>
    <r>
      <rPr>
        <sz val="12"/>
        <color theme="1"/>
        <rFont val="宋体"/>
        <charset val="134"/>
      </rPr>
      <t>户购买羊，帕提阡村</t>
    </r>
    <r>
      <rPr>
        <sz val="12"/>
        <color theme="1"/>
        <rFont val="Times New Roman"/>
        <charset val="134"/>
      </rPr>
      <t>13</t>
    </r>
    <r>
      <rPr>
        <sz val="12"/>
        <color theme="1"/>
        <rFont val="宋体"/>
        <charset val="134"/>
      </rPr>
      <t>户购买牛、</t>
    </r>
    <r>
      <rPr>
        <sz val="12"/>
        <color theme="1"/>
        <rFont val="Times New Roman"/>
        <charset val="134"/>
      </rPr>
      <t>7</t>
    </r>
    <r>
      <rPr>
        <sz val="12"/>
        <color theme="1"/>
        <rFont val="宋体"/>
        <charset val="134"/>
      </rPr>
      <t>户购买羊，克青孜村</t>
    </r>
    <r>
      <rPr>
        <sz val="12"/>
        <color theme="1"/>
        <rFont val="Times New Roman"/>
        <charset val="134"/>
      </rPr>
      <t>4</t>
    </r>
    <r>
      <rPr>
        <sz val="12"/>
        <color theme="1"/>
        <rFont val="宋体"/>
        <charset val="134"/>
      </rPr>
      <t>户购买牛，松他克村</t>
    </r>
    <r>
      <rPr>
        <sz val="12"/>
        <color theme="1"/>
        <rFont val="Times New Roman"/>
        <charset val="134"/>
      </rPr>
      <t>5</t>
    </r>
    <r>
      <rPr>
        <sz val="12"/>
        <color theme="1"/>
        <rFont val="宋体"/>
        <charset val="134"/>
      </rPr>
      <t>户购买牛、</t>
    </r>
    <r>
      <rPr>
        <sz val="12"/>
        <color theme="1"/>
        <rFont val="Times New Roman"/>
        <charset val="134"/>
      </rPr>
      <t>7</t>
    </r>
    <r>
      <rPr>
        <sz val="12"/>
        <color theme="1"/>
        <rFont val="宋体"/>
        <charset val="134"/>
      </rPr>
      <t>户购买羊，铁日斯村</t>
    </r>
    <r>
      <rPr>
        <sz val="12"/>
        <color theme="1"/>
        <rFont val="Times New Roman"/>
        <charset val="134"/>
      </rPr>
      <t>2</t>
    </r>
    <r>
      <rPr>
        <sz val="12"/>
        <color theme="1"/>
        <rFont val="宋体"/>
        <charset val="134"/>
      </rPr>
      <t>户购买牛，瓦克瓦克村</t>
    </r>
    <r>
      <rPr>
        <sz val="12"/>
        <color theme="1"/>
        <rFont val="Times New Roman"/>
        <charset val="134"/>
      </rPr>
      <t>1</t>
    </r>
    <r>
      <rPr>
        <sz val="12"/>
        <color theme="1"/>
        <rFont val="宋体"/>
        <charset val="134"/>
      </rPr>
      <t>购买牛，巴格拉村</t>
    </r>
    <r>
      <rPr>
        <sz val="12"/>
        <color theme="1"/>
        <rFont val="Times New Roman"/>
        <charset val="134"/>
      </rPr>
      <t>6</t>
    </r>
    <r>
      <rPr>
        <sz val="12"/>
        <color theme="1"/>
        <rFont val="宋体"/>
        <charset val="134"/>
      </rPr>
      <t>户购买牛，园艺场村</t>
    </r>
    <r>
      <rPr>
        <sz val="12"/>
        <color theme="1"/>
        <rFont val="Times New Roman"/>
        <charset val="134"/>
      </rPr>
      <t>2</t>
    </r>
    <r>
      <rPr>
        <sz val="12"/>
        <color theme="1"/>
        <rFont val="宋体"/>
        <charset val="134"/>
      </rPr>
      <t>户购买牛。共计</t>
    </r>
    <r>
      <rPr>
        <sz val="12"/>
        <color theme="1"/>
        <rFont val="Times New Roman"/>
        <charset val="134"/>
      </rPr>
      <t>51</t>
    </r>
    <r>
      <rPr>
        <sz val="12"/>
        <color theme="1"/>
        <rFont val="宋体"/>
        <charset val="134"/>
      </rPr>
      <t>户，36户购买牛（西门塔尔牛）、15户购买柯尔克孜羊（每户</t>
    </r>
    <r>
      <rPr>
        <sz val="12"/>
        <color theme="1"/>
        <rFont val="Times New Roman"/>
        <charset val="134"/>
      </rPr>
      <t>10</t>
    </r>
    <r>
      <rPr>
        <sz val="12"/>
        <color theme="1"/>
        <rFont val="宋体"/>
        <charset val="134"/>
      </rPr>
      <t>只），户均补助</t>
    </r>
    <r>
      <rPr>
        <sz val="12"/>
        <color theme="1"/>
        <rFont val="Times New Roman"/>
        <charset val="134"/>
      </rPr>
      <t>1</t>
    </r>
    <r>
      <rPr>
        <sz val="12"/>
        <color theme="1"/>
        <rFont val="宋体"/>
        <charset val="134"/>
      </rPr>
      <t>万元。</t>
    </r>
  </si>
  <si>
    <t>松他克镇</t>
  </si>
  <si>
    <t>发展庭院经济，促进受益户提升内生发展动力，提升家庭闲散劳动力的劳动价值，利用自身条件，做到就地就近增收。</t>
  </si>
  <si>
    <t>ATS23052</t>
  </si>
  <si>
    <t>上阿图什镇入户项目</t>
  </si>
  <si>
    <t>上阿图什镇塔库提村、乌恰村、铁提尔村、迪汗拉村、塔什普什喀村、萨依巴格村、下迪汗拉村、博斯坦村、阿克买拉村、萨依村、尧勒其村</t>
  </si>
  <si>
    <r>
      <t>11</t>
    </r>
    <r>
      <rPr>
        <sz val="12"/>
        <color theme="1"/>
        <rFont val="宋体"/>
        <charset val="134"/>
      </rPr>
      <t>个村</t>
    </r>
    <r>
      <rPr>
        <sz val="12"/>
        <color theme="1"/>
        <rFont val="Times New Roman"/>
        <charset val="134"/>
      </rPr>
      <t>85</t>
    </r>
    <r>
      <rPr>
        <sz val="12"/>
        <color theme="1"/>
        <rFont val="宋体"/>
        <charset val="134"/>
      </rPr>
      <t>户人每户补助</t>
    </r>
    <r>
      <rPr>
        <sz val="12"/>
        <color theme="1"/>
        <rFont val="Times New Roman"/>
        <charset val="134"/>
      </rPr>
      <t>1</t>
    </r>
    <r>
      <rPr>
        <sz val="12"/>
        <color theme="1"/>
        <rFont val="宋体"/>
        <charset val="134"/>
      </rPr>
      <t>万元。</t>
    </r>
  </si>
  <si>
    <t>上阿图什镇</t>
  </si>
  <si>
    <t>该项目的实施，是为了全面落实巩固拓展脱贫攻坚成果同乡村振兴有效衔接决策部署，提高资金使用效果。</t>
  </si>
  <si>
    <t>ATS23053</t>
  </si>
  <si>
    <t>阿图什市阿湖乡入户项目</t>
  </si>
  <si>
    <t>阿湖乡多斯鲁克村、尤喀克买里村、托格拉克村、兰干村、前进村、阿其克村、托万买里村、光明村</t>
  </si>
  <si>
    <r>
      <t>户均补助</t>
    </r>
    <r>
      <rPr>
        <sz val="12"/>
        <color theme="1"/>
        <rFont val="Times New Roman"/>
        <charset val="134"/>
      </rPr>
      <t>1</t>
    </r>
    <r>
      <rPr>
        <sz val="12"/>
        <color theme="1"/>
        <rFont val="宋体"/>
        <charset val="134"/>
      </rPr>
      <t>万元。</t>
    </r>
  </si>
  <si>
    <t>阿湖乡</t>
  </si>
  <si>
    <t>整合优势种养殖产业，鼓励群众参与更多经济产业，增加致富途径、增加农民收入。</t>
  </si>
  <si>
    <t>ATS23054</t>
  </si>
  <si>
    <t>阿图什市格达良乡牛羊入户项目</t>
  </si>
  <si>
    <t>格达良乡库尔干村、库都克村、曲许尔盖村、沙拉塔拉村、乔克其村、库也克村、萨依村、阿尔帕勒克村</t>
  </si>
  <si>
    <t>户均补助1万元，购买西门塔尔牛195头和羊190只。</t>
  </si>
  <si>
    <t>格达良乡</t>
  </si>
  <si>
    <t>发展庭院经济，促进受益户提升内生发展动力，利用自身条件，做到就地就近增收。</t>
  </si>
  <si>
    <t>ATS23055</t>
  </si>
  <si>
    <t>阿图什市阿扎克镇畜牧养殖项目</t>
  </si>
  <si>
    <t>阿扎克镇铁提尔村、库木萨克村、尤库日伊什塔其村、英巴格村、兰干村</t>
  </si>
  <si>
    <t>户均补助1万元，购买西门塔尔牛。</t>
  </si>
  <si>
    <t>阿扎克镇</t>
  </si>
  <si>
    <t>3、林草基地建设</t>
  </si>
  <si>
    <t>（1）优质林果业</t>
  </si>
  <si>
    <t>ATSZX23015</t>
  </si>
  <si>
    <t>阿图什市林果业有害生物统防统治及提质增效项目</t>
  </si>
  <si>
    <t>项目主要针对上阿图什镇、阿扎克镇、松他克镇、阿湖乡3个镇1个乡以及其他林果种植乡、村实施有害生物统防统治及提质增效工程，建设规模为64902.2亩（其中葡萄39241.7亩，核桃21032.8亩,无花果4627.7亩）；对3镇1乡集中连片林果业开展有害生物统防统治工作；强化对全市零星林果种植区有害生物防控及防治措施,主要采购石灰100000公斤、药剂10512.334公斤（其中：30%苯甲·醚菌酯1177.251公斤、25%乙嘧酚·磺酸酯1962.085公斤、30%烯酰·氰霜唑1962.085公斤、52.5%噁唑菌酮·霜脲氰1177.251公斤、16%甲维·茚虫威438.694公斤、11.8%甲维·虫螨腈210.328公斤、30%噻虫·吡蚜酮707.909公斤、11.6%甲维·氯虫苯461.8325公斤、农药增效剂845.2305公斤、螯合钙，钙≥170g/L1569.668公斤），葡萄蛀果蛾使用的诱捕器39241张、诱芯196205根、双面粘虫板392410张、迷向丝1177230粒、背负式电动喷雾器16991台等农药、物资、设备。</t>
  </si>
  <si>
    <t>通过对林果业重点种植区有害生物统防统治，加大全市果农病虫灾害应对水平。扩大林果业收益并增加农民收入。</t>
  </si>
  <si>
    <t>ATSZX23020</t>
  </si>
  <si>
    <t>阿图什市哈拉峻乡冷凉林果项目</t>
  </si>
  <si>
    <t>哈拉峻乡琼哈拉峻村</t>
  </si>
  <si>
    <t>对500亩林地进行整理，开挖条形树坑1m*1m，换填种植土等。灌溉工程：维修机井2套，增加过滤施肥系统2套并新建2座管理房，新建干管2条（pvc-m），总长度1.303km，新建分干管23条（pvc-m），总长度9.31km，闸阀井23座，排水井23座，出地桩113处及配套地面灌溉设备。更换变压器2套及配套电力设施。补种防护林3753米。采购林果苗木23000颗（带土球）配套专用复核肥料和农药。</t>
  </si>
  <si>
    <t>通过种植一是利用冷凉林果种植，增加农民收入。二是通过林果建设，提升生态治理水平，优化生态平衡。</t>
  </si>
  <si>
    <t>ATS23024</t>
  </si>
  <si>
    <t>哈拉峻乡皮羌村草料基地渠系配套设施建设项目</t>
  </si>
  <si>
    <t>哈拉峻乡皮羌村</t>
  </si>
  <si>
    <t>对皮羌村416亩草料基地的配套设施建设。其主要建设内容包括：(1)建设矩形渠渠道9条，总长2.69km，采用C35F200W6，平均设计流量0.1m³/s。（2）配套建筑物20座，其中农桥6座，闸枢纽14座。</t>
  </si>
  <si>
    <t>解决该区养殖户及周边村民饲草困难问题；社会折现率不小于8%、受益户91户4095人（其中：贫困户59户2655人）.</t>
  </si>
  <si>
    <t>（二）加工流通项目</t>
  </si>
  <si>
    <t>1、农产品仓储保鲜冷链基础设施建设</t>
  </si>
  <si>
    <t>ATS23025</t>
  </si>
  <si>
    <t>哈拉峻乡古尔库热村冷库建设项目</t>
  </si>
  <si>
    <t>哈拉峻乡古尔库热村</t>
  </si>
  <si>
    <t>新建冷库1座,建设面积200㎡,配套制冷设备及相关电力设施,具备冷藏和冷冻功能.</t>
  </si>
  <si>
    <t>商工局</t>
  </si>
  <si>
    <t>通过冷库建设，增加古尔库热村牛羊肉、蔬菜储备量，降低生产生活成本，改善农牧民生产生活环境。</t>
  </si>
  <si>
    <t>ATS23026</t>
  </si>
  <si>
    <t>松他克镇门面房建设项目</t>
  </si>
  <si>
    <t>松他克镇帕提阡村</t>
  </si>
  <si>
    <t>在帕提阡村新建门面房一座，砖混结构，地上两层，建筑面积约1000平方米，租金收益用于壮大帕提阡村、园艺场村、托库勒村集体经济。</t>
  </si>
  <si>
    <t>通过建设门面房，采取承租的方式壮大村集体经济收入，同时增加社会服务能力，提高农民生产生活水平。</t>
  </si>
  <si>
    <t>ATS23038</t>
  </si>
  <si>
    <t>阿图什市阿扎克镇全自动气调保鲜包装机采购项目</t>
  </si>
  <si>
    <t>2023.9-2023.12</t>
  </si>
  <si>
    <t>阿扎克镇提坚村</t>
  </si>
  <si>
    <t>为阿扎克镇提坚村采购全自动气调保鲜包装机一套（氮气包装），设备型号为MAP-KK2000系列全自动气调保鲜包装机。</t>
  </si>
  <si>
    <t>阿扎克镇人民政府</t>
  </si>
  <si>
    <t>自营模式，预计每年效益不低于总投资的百分之八。</t>
  </si>
  <si>
    <t>（三）配套设施项目</t>
  </si>
  <si>
    <t>1、小型农田水利设施建设</t>
  </si>
  <si>
    <t>（1）防渗渠建设</t>
  </si>
  <si>
    <t>ATSZX23048</t>
  </si>
  <si>
    <t>阿图什市吐古买提乡防渗渠建设项目</t>
  </si>
  <si>
    <t>吐古买提乡阿克塔拉村、玛依丹村</t>
  </si>
  <si>
    <t>1、吐古买提乡阿合塔拉村：防渗改建斗渠3条，总长度2.617km，渠道设计流量0.1m³/s，配套渠上建筑物106座，其中：节制分水闸7座、农桥4座、带生产桥水闸2座、带桥节制分水闸88座，农户桥1座、连接建筑物4座。灌溉面积1500亩
2、吐古买提乡玛依丹村：管道设计流量180m³/h，引泉池1座、集水井1座、排气阀井7座、分水阀井10座、排水阀井3座、水表井3座，减压阀井4座，镇墩31座，防洪坝100m、铺设各种规格PE管道25000m（其中：de200PE管3650m，de160PE管5350m，de110PE管13000m，de50PE管1550m，de25PE管1450m，入户管道10户，田间及其他附属设施、灌溉面积1000亩。</t>
  </si>
  <si>
    <t>水利局</t>
  </si>
  <si>
    <t>通过项目建设，可有效提高田间灌溉水利用系数，增加农作物产量和农民收入，改善农民生产生活条件，增强项目区经济实力，促进吐古买提乡阿克塔拉村、玛依丹村经济社会发展，让农民享受到经济发展带来的实惠。</t>
  </si>
  <si>
    <t>ATSZX23049</t>
  </si>
  <si>
    <t>哈拉峻乡2023年农田水利项目</t>
  </si>
  <si>
    <t>哈拉峻乡古尔库热村、昂额孜村、西里比里村、谢依提村</t>
  </si>
  <si>
    <t>新建及改造防渗渠30公里。其中：古尔库热村8公里，节制分水闸阀68个；昂额孜村委会旁水井至老巴扎附近改造渠道合计总长2km；西里比里村怪石山泉眼处贯通至老克孜勒陶1小队12公里防渗渠，含1公里导流坝，沉砂池、渡槽、暗渠等；谢依提村材料基地维修防渗渠7公里。</t>
  </si>
  <si>
    <t>通过本工程的建设，提高渠系水利用系数和水资源利用率，减少水资源的浪费，确保灌区农业和生态用水保障。</t>
  </si>
  <si>
    <t>ATSZX23050</t>
  </si>
  <si>
    <t>阿图什市松他克镇六个村支渠防渗渠项目</t>
  </si>
  <si>
    <t>松他克镇阿孜汗村、买谢提村、松他克村、托库勒村、瓦克瓦克村、巴格拉村</t>
  </si>
  <si>
    <t>主要建设内容为：防渗改建支渠长度7.15km，建筑物共110座，其中：节制分水闸5座、带桥左向节制分水闸1座、桥梁82座座、重建渡槽1座、连接建筑物3座。灌溉面积25000亩。</t>
  </si>
  <si>
    <t>通过项目建设，可有效提高田间灌溉水利用系数，增加农作物产量和农民收入，改善农民生产生活条件，增强项目区经济实力，促进经济社会发展，让农民享受到经济发展带来的实惠。</t>
  </si>
  <si>
    <t>ATSZX23051</t>
  </si>
  <si>
    <t>阿图什市格达良乡乔克其村支渠防渗渠建设项目</t>
  </si>
  <si>
    <t>格达良乡乔克其村</t>
  </si>
  <si>
    <t>防渗改造长度为8.871km，支渠流量为0.48m³/s。加大流量为0.65m³/s，改建道路8.383km、建筑物类型及数量：引水闸1座、节制分水闸4座、桥4座。</t>
  </si>
  <si>
    <t>ATSZX23052</t>
  </si>
  <si>
    <t>阿图什市松他克镇石榴基地支渠防渗渠工程</t>
  </si>
  <si>
    <t>松他克镇石榴基地</t>
  </si>
  <si>
    <t>改建防渗渠道共15.859km，其中支渠一10.309km，支渠二5.55km，并配套渠系建筑物67座。新建沉砂池2座，新建扬水泵站2座。支渠长度为20km，斗渠15km，配套建筑物200座，设计流量1m³/s、灌溉面积5000亩。</t>
  </si>
  <si>
    <t>ATSZX23059</t>
  </si>
  <si>
    <t>阿图什市松他克镇以工代赈项目</t>
  </si>
  <si>
    <t>松他克镇、塔合提云村</t>
  </si>
  <si>
    <t>本次项目需改建渠道总长度 6.58km，其中：松他克干渠
1.2045km、松他克支渠 0.037km、塔合提云1#支渠 4.8135km、塔合提云2#分支渠0.522km。改建、新建配套建筑物53座，其中桥30座、倒虹吸1座、高速路顶管2座、节制分水闸7座、沉砂池8座、跌水3座、分流建筑物2座。</t>
  </si>
  <si>
    <t>以工代赈示范资金</t>
  </si>
  <si>
    <t>ATSZX23061</t>
  </si>
  <si>
    <t>阿图什市格达良乡乔克其村、库也克村防渗渠财政以工代赈项目</t>
  </si>
  <si>
    <t>格达良乔克其村、库也克村</t>
  </si>
  <si>
    <t>新建现浇防渗支渠共计2条，总长6.101km，配套渠系建筑物39座：其中乔克其村支渠1条，长度1.877km，配套渠系建筑物8座，为现浇梯形混凝土渠，底宽0.4米，渠深0.8米，边坡1：1.75，混凝土厚度8cm，砂砾石垫层40cm；库也克村支渠1条，长度4.224昆km，配套渠系建筑物31座，为现浇矩形混凝土渠，开口宽度1米，渠深1.2米，混凝土厚度20cm，砂砾石垫层40cm。</t>
  </si>
  <si>
    <t>通过项目建设，可有效提高田间灌溉水利用系数，增加农作物产量和农民收入，改善农民生产生活条件，增强项目区经济实力，促进吐古买提乡库鲁木都克村经济社会发展，让农民享受到经济发展带来的实惠。</t>
  </si>
  <si>
    <t>ATSZX23036</t>
  </si>
  <si>
    <t>阿图什市阿扎克乡2023年农田水利建设项目</t>
  </si>
  <si>
    <t>布亚买提村、阿扎克村、伯干村、英巴格村、库木萨克村、托万伊什塔其村、尤库日伊什塔其村</t>
  </si>
  <si>
    <t>修建36.8公里U型防渗渠，其中：布亚买提村防渗渠10公里，阿扎克村维修防渗渠3公里，阿扎克村改建暗渠1.8公里，涉及流量0.3m³/s，U型渠；伯干村防渗渠10公里；英巴格村2公里U型渠；库木萨克村防渗渠5公里；托万伊什塔其村、尤库日伊什塔其村、全长5公里，流量0.3m³/s，渠宽60-70厘米。</t>
  </si>
  <si>
    <t>ATS23027</t>
  </si>
  <si>
    <t>克州阿图什市阿湖乡农业示范基地配套设施建设项目</t>
  </si>
  <si>
    <t>阿湖乡阿其克村</t>
  </si>
  <si>
    <t>新建容积5000立方米沉砂池1座、配套电力及自来水等其他设施。</t>
  </si>
  <si>
    <t>通过本工程的建设，提高渠系水利用系数和水资源利用率，减少水资源的浪费，确保灌区用水保障。</t>
  </si>
  <si>
    <t>ATS23039</t>
  </si>
  <si>
    <t>阿图什市阿湖乡设施农业产业园附属配套建设项目</t>
  </si>
  <si>
    <t>2023.8-2023.12</t>
  </si>
  <si>
    <t>：新建容积3000立方米沉砂池1座，配套灌溉首部系统一套，配套电力设施，新建管道3330米。</t>
  </si>
  <si>
    <t>ATS23040</t>
  </si>
  <si>
    <t>吐古买提乡引水渠改道工程</t>
  </si>
  <si>
    <t>2023.9-2023.11</t>
  </si>
  <si>
    <t>对原有破损引水渠进行提升改造，源头设立沉沙池一个，引水池一个，配套闸阀等，原有250米波纹管引水管替换，新建钢筋混泥土基座。修建引水渠一条，土方量18000立方米，开挖长度700米。</t>
  </si>
  <si>
    <t>通过引水渠改道工程，能够保障农田的灌溉需求，提高浇灌效率，增加农作物产量。</t>
  </si>
  <si>
    <t>ATS23041</t>
  </si>
  <si>
    <t>阿图什市松他克镇温吐萨村农田水利建设项目</t>
  </si>
  <si>
    <t>松他克镇温吐萨村</t>
  </si>
  <si>
    <t>包括新建防渗斗渠共计3条，总长1.212km；其中斗渠1长度0.660km，130米现浇梯形渠道，510米现浇矩形渠道；斗渠2长度0.237km，现浇矩形渠道；斗渠3长度0.335km，现浇矩形渠道；配套渠系建筑物51座，其中盖板涵43座，节制分水闸6座，沉淀池2座。</t>
  </si>
  <si>
    <t>通过项目建设，可有效提高田间灌溉水利用系数，增加农作物产量和农民收入，改善农民生产生活条件，增强项目区经济实力，促进松他克镇温吐萨村经济社会发展，让农民享受到经济发展带来的实惠。</t>
  </si>
  <si>
    <t>（四）产业服务支撑项目</t>
  </si>
  <si>
    <t>农业社会化服务</t>
  </si>
  <si>
    <t>ATSZX23004</t>
  </si>
  <si>
    <t>克州百汇鑫农机综合服务中心合作项目</t>
  </si>
  <si>
    <r>
      <rPr>
        <sz val="12"/>
        <rFont val="宋体"/>
        <charset val="134"/>
        <scheme val="minor"/>
      </rPr>
      <t>在上阿图什镇塔库提村新建农机工程机械综合服务中心，占地50余亩，具备农机与工程机械作业、销售、农资、维修、配件、培训、检测、钢材加工、二手农机交易等综合服务。预算总投入资金2785.1万元。
其中：</t>
    </r>
    <r>
      <rPr>
        <b/>
        <sz val="12"/>
        <rFont val="宋体"/>
        <charset val="134"/>
        <scheme val="minor"/>
      </rPr>
      <t>社会投资1937.3万元</t>
    </r>
    <r>
      <rPr>
        <sz val="12"/>
        <rFont val="宋体"/>
        <charset val="134"/>
        <scheme val="minor"/>
      </rPr>
      <t>（主要用于建设：车棚11520平方米*950=1094.4万元；绿化5000平方米*250=125万元；场地硬化15000平方*160=240万元；路口（入口，出口）20米，金额20万元；供水1500米*30=4.5万元；供电（三相电缆，变压器）350米，金额35万元；值班室100平方米*2380=23.8万元；围墙1280米，40万元；大门，3.6万元；第三层办公楼1300平方米*2700=351万元）。</t>
    </r>
    <r>
      <rPr>
        <b/>
        <sz val="12"/>
        <rFont val="宋体"/>
        <charset val="134"/>
        <scheme val="minor"/>
      </rPr>
      <t>政府投资847.8万元</t>
    </r>
    <r>
      <rPr>
        <sz val="12"/>
        <rFont val="宋体"/>
        <charset val="134"/>
        <scheme val="minor"/>
      </rPr>
      <t>（主要用于建设：第一层、二层门面房3140平方米*2700=847.8万元）。</t>
    </r>
  </si>
  <si>
    <t>通过项目实施，能集中技术、资金、人力优势，充分发挥农机综合效能，增加农机社会服务功能，大幅度提高农机化水平和经营效益，推动新机具、新技术的大面积推广应用，极大地改变传统农业的耕作模式，推动传统农业向现代农业转变，走规模化、集约化发展道路，降低农业生产成本，减轻农民劳动强度，使农民从传统农业中解放出来，从事二、三产业，促进农业结构调整和农村劳动力的转移，增加农民收入，推动农机化事业转型跨越发展。</t>
  </si>
  <si>
    <t>ATSZX23008</t>
  </si>
  <si>
    <t>上阿图什镇塔库提村农机服务设备采购项目</t>
  </si>
  <si>
    <t>农机服务中心采购：中农牌三行圆包式采棉机2台、中农牌六行圆包式采棉机6行中农采棉机1台，雷沃玉米机1台，雷沃花生收割机1台（带起吧机），凯斯牌2404拖拉机2台，雷沃牌MW2304-6拖拉机1台，雷沃牌1604-D拖拉机1台，光大牌1ZLZD-6.8整地机2台、PDJ-3800平地机各2台，鑫天朗牌9YFQ-2.2C打包机1台、金天成牌11CMJB-2.0残膜回收机各2台，山工牌SEM653D装载机1台，凯斯牌4099收割机1台，中国收获牌4LZJ-3A2台，凯丰牌1LF-550液压翻转犁2台，鲁源牌1S-300深松机2台。</t>
  </si>
  <si>
    <t>一是项目采购完成后，由合作社以承租的方式统一管理及运营，租金用于壮大村集体经济收入及提高上阿图什镇及周边乡镇农民收入，增加就业渠道，盘活人员、技术、经济交流轨道。
二是项目建设提高农业机械化技术水平，尽快改善农业区生产条件，降低耕作劳动强度，节约成本，提高种植业经济效益具有十分重要的意义。</t>
  </si>
  <si>
    <t>ATS23028</t>
  </si>
  <si>
    <t>上阿图什镇铁提尔村农机合作社设备采购项目</t>
  </si>
  <si>
    <t>上阿图什镇铁提尔村</t>
  </si>
  <si>
    <t>计划采购打包机4套，投入阿图什市拓疆农机综合农民专业合作联社，每年按总投资的10%纳入村集体经济。</t>
  </si>
  <si>
    <t>ATS23042</t>
  </si>
  <si>
    <t>阿图什市阿扎克镇铁提尔村屠宰厂设备采购项目</t>
  </si>
  <si>
    <t>阿扎克镇铁提尔村</t>
  </si>
  <si>
    <t>为阿扎克镇铁提尔村屠宰厂采购屠宰设备一套，以及包装、污水处理等设施。</t>
  </si>
  <si>
    <t>按照项目设备投资的8％收取租赁费。</t>
  </si>
  <si>
    <t>ATS23043</t>
  </si>
  <si>
    <t>阿图什市阿扎克镇提坚村农产品加工厂设备采购项目</t>
  </si>
  <si>
    <t>主要采购：1.玻璃瓶含气饮料生产设备（4000瓶/小时）；2.1500T/Y葡萄醋设备；3.无花果果汁饮料生产项目设备（4000瓶/时），及变压器、锅炉房、冷库等相关附属设施。</t>
  </si>
  <si>
    <t>（五）金融保险配套项目</t>
  </si>
  <si>
    <t>ATSZX23002</t>
  </si>
  <si>
    <t>阿图什市2023年小额贷款贴息</t>
  </si>
  <si>
    <t>第一季度贴息资金200万元；第二季度贴息资金220万元；第三季度贴息资金为220万元；第四季度贴息资金为210万元，共计850万元。</t>
  </si>
  <si>
    <t>充分发挥脱贫人口小额信贷在巩固拓展脱贫攻坚成果同乡村振兴有效衔接的重要作用，通过贴息资金扩大农民生产规模，加快推进产业高质量发展。</t>
  </si>
  <si>
    <t>ATS23029</t>
  </si>
  <si>
    <t>脱贫小额信贷追加风险保证金</t>
  </si>
  <si>
    <t>2023.6-2023.12</t>
  </si>
  <si>
    <t>2023年计划受理小额信贷500笔，预计放款量2000万元，按照小额信贷发放协议规定，风险保证金倍数为1:10，申请200万元作为风险保证金敞口。</t>
  </si>
  <si>
    <t>通过实施小额信贷保证金项目，加快推进小额信贷工作进度，对符合要求的农户及时落实小额信贷，壮大产业发展，致富增收。</t>
  </si>
  <si>
    <t>二、就业</t>
  </si>
  <si>
    <t>1、务工补助</t>
  </si>
  <si>
    <t>交通费补助</t>
  </si>
  <si>
    <t>ATS23030</t>
  </si>
  <si>
    <t>阿图什市交通补贴项目</t>
  </si>
  <si>
    <t>共计补贴1200人，共补贴30万元。</t>
  </si>
  <si>
    <t>人社局</t>
  </si>
  <si>
    <t>激发务工人员动力，营造良好氛围。</t>
  </si>
  <si>
    <t>2、就业培训</t>
  </si>
  <si>
    <t>技能培训</t>
  </si>
  <si>
    <t>ATS23031</t>
  </si>
  <si>
    <t>阿图什市培训项目</t>
  </si>
  <si>
    <t>每人最高不超过1800元，共计需要资金500万元。</t>
  </si>
  <si>
    <t>解决农民就业创业困难，确保经济收入稳定增长。</t>
  </si>
  <si>
    <t>3、公益性岗位</t>
  </si>
  <si>
    <t>ATSZX23003</t>
  </si>
  <si>
    <t>四乡三镇护路员</t>
  </si>
  <si>
    <t>松他克镇2023年合计156万元，阿扎克镇2023年合计249.6万元，阿湖乡2023年合计189.6万元，上阿图什镇2023年合计211.2万元，格达良乡2023年合计127.2万元，哈拉峻乡2023年合计129.6万元，吐古买提乡2023年合计136.8万元。</t>
  </si>
  <si>
    <t>交通局</t>
  </si>
  <si>
    <t>通过实施项目，带动群众发展就业，激发内生动力，确保致富增收</t>
  </si>
  <si>
    <t>三、乡村建设行动</t>
  </si>
  <si>
    <t>（一）农村基础设施（含产业配套基础设施）</t>
  </si>
  <si>
    <t>1、农村道路建设（通村路、通户路、小型桥梁等）</t>
  </si>
  <si>
    <t>ATSZX23071</t>
  </si>
  <si>
    <t>阿图什市科克塔木村-盖孜村道路硬化建设项目</t>
  </si>
  <si>
    <t>吐古买提乡科克塔木村</t>
  </si>
  <si>
    <t>项目共计1条线，全长6.4Km左右。采用四级公路标准，设计速度为 20Km/h，路基宽度 6.5m，路面宽度5.0m，桥涵设计荷载：公路-Ⅱ级。</t>
  </si>
  <si>
    <t> 增加农村劳动力非农就业机会，提高贫困人口收入；降低农业生产、运输成本及城乡间劳动力转移成本；改善农村地区的交通可达性，转变社会服务的弱可获得性；促进旅游资源开发和农业产业结构调整。</t>
  </si>
  <si>
    <t>ATSZX23072</t>
  </si>
  <si>
    <t>阿图什市阿湖乡尤喀克买里村,松他克镇、上阿图什镇托卡其拉村桥梁建设项目</t>
  </si>
  <si>
    <t>阿湖乡尤喀克买里村、松他克镇、上阿图什镇托卡其拉村</t>
  </si>
  <si>
    <t>新建桥梁3座。1、阿湖大桥，新建桥梁全长66米（3-20）、宽13米，引道、防护、排水设施、安全设施。2、松他克镇新建桥梁一座，全长120米（4-30）大桥、宽13米，引道、防护、排水设施、安全设施。3、托卡其拉村：新建桥梁一座小桥，长8米、宽7米、引道、防护、排水设施、安全设施。</t>
  </si>
  <si>
    <t>通过项目实施改善农村基础设施现状，方便村民出行，带动产业增收。</t>
  </si>
  <si>
    <t>ATSZX197</t>
  </si>
  <si>
    <t>阿图什市上阿图什镇栏杆村桥梁工程建设项目</t>
  </si>
  <si>
    <t>上阿图什镇兰干村</t>
  </si>
  <si>
    <t>新建80米（4*20）桥梁一座，桥宽7米。采用公路二级荷载，沥青路面，涉及时速20km/h，其中包括引道路基、路面、排水、安全设施，辅助设施。</t>
  </si>
  <si>
    <t>增加农村劳动力非农就业机会，提高贫困人口收入；降低农业生产、运输成本及城乡间劳动力转移成本；改善农村地区的交通可达性，促进旅游资源开发和农业产业结构调整。</t>
  </si>
  <si>
    <t>ATS23044</t>
  </si>
  <si>
    <t>阿图什市上阿图什镇道路硬化建设项目</t>
  </si>
  <si>
    <t>2023.07-2023.09</t>
  </si>
  <si>
    <t>上阿图什镇亚维勒克村、依克萨克村、博依萨克村、喀依拉克村</t>
  </si>
  <si>
    <t>新建道路6公里；其中亚维勒克村1.87公里、依克萨克村0.15公里、博伊萨克村3.16公里、喀依勒克村0.82公里</t>
  </si>
  <si>
    <t>改善区域交通环境，加快新农村建设进程。</t>
  </si>
  <si>
    <t>2、产业路、资源路、旅游路</t>
  </si>
  <si>
    <t>ATSZX23014</t>
  </si>
  <si>
    <t>阿图什市屠宰场、规模养殖场配套道路建设项目</t>
  </si>
  <si>
    <t>上阿图什镇萨依村、松他克镇克青孜村和托库勒村、阿扎克镇库木萨克村、阿湖乡前进村、哈拉峻乡琼哈拉峻村和古尔库热村、吐古买提乡吐古买提村</t>
  </si>
  <si>
    <t>上阿图什镇萨依村、哈拉峻乡琼哈拉峻村和古尔库热村、吐古买提乡吐古买提村屠宰场，松他克镇克青孜村、阿扎克镇库木萨克村、阿湖乡前进村集体帮扶农场，松他克镇托库勒村托养所配套共计6625米道路（沥青路面5米宽长度3990米，沥青路面4米宽长度2485米，混凝土路面4米宽150米）。</t>
  </si>
  <si>
    <t>改善畜牧业交通设施条件及服务能力，从而带动农牧民发展养殖业增收。</t>
  </si>
  <si>
    <t>ATSZX23056</t>
  </si>
  <si>
    <t>江苏克州冷凉戈壁设施农业产业园公路建设项目</t>
  </si>
  <si>
    <t>阿图什市阿湖乡阿其克村、栏杆村</t>
  </si>
  <si>
    <t>1、新建道路全长6.1KM（含420m桥）,采用三级公路标准，设计速度为40Km/h，路基宽度8.5m，路面宽度8m，包括路基、桥涵、防护、交通标志等设施。2.新建桥梁1座，桥梁全长420米（14-30）大桥、宽9.5米，包括防护、排水设施、安全设施等，桥涵设计荷载：公路-Ⅰ级。</t>
  </si>
  <si>
    <t>增加农村劳动力就业机会，提高农村人口收入；降低农业生产、运输成本及城乡间劳动力转移成本；改善农村地区的交通可达性和保持护边员执勤道路的畅通。</t>
  </si>
  <si>
    <t>ATSZX23074</t>
  </si>
  <si>
    <t>阿图什市现代畜牧产业园道路工程建设项目</t>
  </si>
  <si>
    <t>松他克镇克青孜村（现代畜牧产业园）</t>
  </si>
  <si>
    <t>全线共计三条路，其中纬二路4.136km，纬三路5.145km，经一路4.38km，合计13.661km。全线道路等级为双向两车道三级公路，设计速度40km/h，路面全宽7.5m，路基全宽8.5m。横断面形式为行车道2×3.5m，硬路肩2×0.25m，土路肩2×0.5m，一般路段路面横坡度为1.5%，土路肩横坡度为3.0%。汽车荷载等级公里-Ⅱ级，设计洪水频率1/25。路面结构为5cm中粒式沥青混凝土AC-16C+沥青同步碎石封层+30cm4.5%水泥稳定沙砾底基层+20cm天然沙砾，总厚度55cm。共计4500万元。</t>
  </si>
  <si>
    <t>3、农村供水保障设施建设</t>
  </si>
  <si>
    <t>ATSZX23079</t>
  </si>
  <si>
    <t>阿图什市巴羗生态综合治理引水示范建设工程</t>
  </si>
  <si>
    <t>水源2座，集水廊道200m ，高位水池1座，引水管道长度12km，管径DN500，玻璃钢为加砂管，排气井10座，闸阀井3座，泄水井3座、灌溉林地面积2500亩。</t>
  </si>
  <si>
    <t>ATSZX23080</t>
  </si>
  <si>
    <t>阿图什市阿扎克镇抗旱应急调水工程</t>
  </si>
  <si>
    <t>阿扎克乡5个村（麦依村、栏杆村、铁提尔村、库兰其村、库库力村）</t>
  </si>
  <si>
    <t>新建引水渠0.24km及新建渠系配套建筑物（引水闸1座、沉沙池1座）2座；新建扬水泵站1座；引水管道总长26.51km（新建引水管道23.11km，利用已建引水管道3.4km），新建引水管道23.11km（玻璃钢夹砂管18.81km、PE管4.3km）及管道附属建筑物（2000m3高位水池1座、减压池2座、检修兼排气井26座、排空井12座、排气井23座、管道防护7处、管道穿渠9处、顶管穿高速公路1处、顶管穿国道1处、钢套管穿沥青路4处、钢套管穿简易砂石路27处）116座。</t>
  </si>
  <si>
    <t>ATSZX23010</t>
  </si>
  <si>
    <t>阿图什市哈拉峻乡中型灌区续建配套与节水改造项目</t>
  </si>
  <si>
    <t>哈拉峻乡昂额孜片区</t>
  </si>
  <si>
    <t>1#水源地新建引水渠首1座，包括引水闸2孔、冲砂闸2孔、溢流堰30m；新建沉砂池1座；2#水源地新建截潜流引水工程1处；新建输水管道28.8km，输水管道采用DN600预制钢筋砼管，管道配套连接井70座，末端新建沉砂池1座。</t>
  </si>
  <si>
    <t>本工程实施后，可保证下游1.63万亩农田适时灌溉，将对灌区农业有很大的促进作用。灌区综合毛灌溉定额的降低，通过水资源共需平衡分析灌区每年可节约水量6.75万m³，保证了农业经济的发展，推进水利及国民经济的可持续发展，与现状年相比，项目实施后地表水资源有效利用率有了明显提高，充分发挥了灌区节水灌溉工程效益。</t>
  </si>
  <si>
    <t>ATSZX23044</t>
  </si>
  <si>
    <t>阿图什市哈拉峻乡谢依提草料基地蓄水池建设项目</t>
  </si>
  <si>
    <t>哈拉峻乡谢依提村</t>
  </si>
  <si>
    <t>新建沉砂池1座，库容200万m³，引水管道5km，引水闸1座。</t>
  </si>
  <si>
    <t>通过实施草料基地高位水池项目，保障草料基地灌溉用水，增加饲草产量，降低牲畜养殖成本，增加农民收入。</t>
  </si>
  <si>
    <t>ATSZX23069</t>
  </si>
  <si>
    <t>阿图什市哈拉峻乡琼哈拉峻村1万亩草料基地调水项目</t>
  </si>
  <si>
    <t>新建引水渠首一座，包括引水闸1孔、冲砂闸1孔、溢流堰60m，沉砂池1座；新建引水管线25.3km，配套拐点连接井43座，末端新建沉砂池1座。</t>
  </si>
  <si>
    <t>通过实施草料基地调水项目，保障草料基地灌溉用水，增加饲草产量，降低牲畜养殖成本，增加农民收入。</t>
  </si>
  <si>
    <t>ATSZX23006</t>
  </si>
  <si>
    <t>阿图什市安全饮水松他克镇石榴基地、苗圃、奶牛场管道延伸建设项目</t>
  </si>
  <si>
    <t>松他克镇石榴基地、苗圃、奶牛场</t>
  </si>
  <si>
    <t>铺设各种规格PE管道总长度33.319km（包括入户管），其中：DN200(1.0MPa)PE管长度为1368m、DN125(1.0MPa)PE管长度为743m、DN110（1.0MPa）PE管长度为1515m、DN90（1.0MPa）PE管长度为2865m、DN75（1.0MPa）PE管长度为3894m、DN63（1.0MPa）PE管长度为11947m、DN50（1.0MPa）PE管长度为747m、DN25（1.25MPa）PE入户管长度为10290m；配套建筑物共195座，其中：排气阀井30座、泄水阀井2座、矩形分水闸井15座、圆形分水闸井19座、入户表井85座、穿越公路建筑物5座、穿越铁路建筑物1处、穿越洪沟建筑物3座、镇墩35座。</t>
  </si>
  <si>
    <t>通过项目实施，可改善松他克镇石榴基地、苗圃、奶牛场等共计333户、1578人和1683头牲畜的安全饮水问题。</t>
  </si>
  <si>
    <t>ATS23056</t>
  </si>
  <si>
    <t>阿图什市现代畜牧产业园道路附属工程建设项目(排碱渠）</t>
  </si>
  <si>
    <t>2023.10-2023.12</t>
  </si>
  <si>
    <t>松他克镇克青孜村</t>
  </si>
  <si>
    <t>18.674公里排碱渠及其他设施。</t>
  </si>
  <si>
    <t>ATS23045</t>
  </si>
  <si>
    <t>阿图什市安全饮水平原林场、就业农场、萨拉塔拉村管道延伸建设项目</t>
  </si>
  <si>
    <t>阿图什市平原林场、就业农场、萨拉塔拉村</t>
  </si>
  <si>
    <t>新建增压泵房1座，配套增压泵2座（1座备用），新建输配水管总长12.5km，直径de110mm-50mm（PE100级、0.63～1.25Mpa），管网沿线配套建筑物共计110座，其中：闸阀井25座、进排气阀井10座、穿越建筑物40座、入户水表井35座、入户管PE管DN25（1.25MPa）5.36km。</t>
  </si>
  <si>
    <t>通过项目实施，可改善阿图什市平原林场、就业农场、萨拉塔拉村安全饮水问题。</t>
  </si>
  <si>
    <t>4、农村电网建设（通生产、生活用电、提高综合电压和供电可靠性）</t>
  </si>
  <si>
    <t>ATSZX23038</t>
  </si>
  <si>
    <t>阿图什市现代畜牧产业园（一期）配套电力建设项目</t>
  </si>
  <si>
    <t>新建10kv输电线路40公里，新建1250KVA,变压器4台，新建800KVA变压器2台。</t>
  </si>
  <si>
    <t>发展养殖业、增加就业岗位，带动群众增收。</t>
  </si>
  <si>
    <t>5、农村网络建设（信息通信基础设施建设、数字化、智能化建设等）</t>
  </si>
  <si>
    <t>ATSZX23075</t>
  </si>
  <si>
    <t>阿图什市农村供水工程自动化监控及信息化管理系统建设项目</t>
  </si>
  <si>
    <t>减压井控制系统21个，水厂监控系统14个，蓄水池监控系统2个，分水点监控系统31个，压力监测系统8个，乡镇级控制平台7个，水管总站调度中心1个，网络安全建设1项。</t>
  </si>
  <si>
    <t>通过项目建设进一步完善与水利改革发展相适应的水利信息化综合体系，全面提升信息技术对水利日常工作及应急处理的支撑与服务能力，减少人工实现信息化。</t>
  </si>
  <si>
    <t>6、防洪坝</t>
  </si>
  <si>
    <t>ATSZX23082</t>
  </si>
  <si>
    <t>阿图什市吐古买提乡四个村防洪坝项目</t>
  </si>
  <si>
    <t>吐古买提乡玛依丹村、巴什苏洪村、吐古买提村、科克塔木村</t>
  </si>
  <si>
    <t>主要建设内容：在吐古买提乡玛依丹村、巴什苏洪村、吐古买提村、科克塔木村新建防洪坝6.07km，其中玛依丹村段新建防洪坝669m；巴什苏洪村段新建防洪坝3.538km；吐古买提村段新建防洪坝738.618m；科克塔木村段新建防洪坝1.124km，其中：科克塔木村跌水一座。</t>
  </si>
  <si>
    <t>确保辖区人民生命财产安全、完善水利设施，消除防洪隐患，增加群众幸福感。获得感。</t>
  </si>
  <si>
    <t>行业部门研究、乡村公告公示、入库申请、批复</t>
  </si>
  <si>
    <t>ATSZX23083</t>
  </si>
  <si>
    <t>阿图什市阿湖乡防洪设施建设项目</t>
  </si>
  <si>
    <t>阿湖乡阿其克村、光明村、阿热买里村、前进村、托格拉克村</t>
  </si>
  <si>
    <t>新建防洪坝 5.0km，边坡 1:1.75，采用 C30 现浇混凝土面板，新建泄洪渠 1.9km，并配套坝体建筑物及渠系建筑物。总投资1400万元，地方政府债券1000万元。</t>
  </si>
  <si>
    <t>7、其他</t>
  </si>
  <si>
    <t>ATSZX23054</t>
  </si>
  <si>
    <t>松他克乡克青孜村土地盐化改良治理项目配套水电路工程项目</t>
  </si>
  <si>
    <t>1、灌溉与排水工程：新建引水渠道1条长度120米，新建系统首部1套（包含管理房、水泵、过滤器、施肥罐、变频启动柜、变压器等配套设施），新建干管2条，总长度3560米，新建阀门井45座，泄水井1座；2、道路工程：新建道路10条，总长度14000米，路面宽6米，为砂砾石路面；3、电力工程：新建10KV输电路12532米，新建380V输电线路320米。</t>
  </si>
  <si>
    <t>经土地改良种植优质牧草项目，通过项目实施达产年后，有效填补饲草料短缺的空白，每年向社会提供2.4-3.2万吨优质牧草，对性畜安全越冬度春提供保障，</t>
  </si>
  <si>
    <t>克州博正农牧科技有限公司</t>
  </si>
  <si>
    <t>ATSZX23037</t>
  </si>
  <si>
    <t>克州江苏冷凉戈壁设施农业产业园配套设施项目</t>
  </si>
  <si>
    <t>阿湖乡阿其克村（克州江苏冷凉戈壁设施农业产业园）</t>
  </si>
  <si>
    <t>江苏克州冷凉戈壁设施农业产业园水、电、路，防洪配套设施。规划2.8万亩地。</t>
  </si>
  <si>
    <t>设施林果业高质量发展，可壮大周边村集体经济收入，实现收入稳定增长，助推农民致富增收，助推巩固拓展脱贫攻坚成果同乡村摄兴有效衔接。</t>
  </si>
  <si>
    <t>（二）人居环境整治</t>
  </si>
  <si>
    <t>1.农村污水治理</t>
  </si>
  <si>
    <t>ATSZX23094</t>
  </si>
  <si>
    <t>阿图什市阿湖乡托万买里村污水治理项目</t>
  </si>
  <si>
    <t>为449户新建三格式化粪池，配套相关的污水管道、检查井、及2辆吸污车。新建一体化污水处理站一座（日处理量200m³/d）及相关附属配套设施。</t>
  </si>
  <si>
    <t>提升乡村治理，美化环境，保护水资源，提升农民生活便利程度，改善环境卫生，有益于身心健康。</t>
  </si>
  <si>
    <t>ATSZX23097</t>
  </si>
  <si>
    <t>阿图什市格达良乡乔克其村污水处理项目</t>
  </si>
  <si>
    <t>新建680座单户3格式化粪池，并进行相应配套基础设施建设及管沟开挖，配套采购清粪车，沿街主道打造卫生亭80座及垃圾箱320个。</t>
  </si>
  <si>
    <t>格达良乡人民政府</t>
  </si>
  <si>
    <t>项目建成后，可使680户3580人受益。</t>
  </si>
  <si>
    <t>ATSZX23063</t>
  </si>
  <si>
    <t>阿图什市松他克镇松他克村人居环境整治项目</t>
  </si>
  <si>
    <t>松他克镇松他克村</t>
  </si>
  <si>
    <t>新建529座3格式化粪池，并进行相应配套设施建设；配套2辆抽粪车，其他小型抽粪设备7套；对本村部分老旧路段进行硬化，同时对道路两侧进行修缮。</t>
  </si>
  <si>
    <t>通过实施示范村人居环境整治建设项目，推进示范效益，激发农民致富增收的信心及决心，确保巩固拓展脱贫攻坚成果同乡村振兴有效衔接工作取得实效。</t>
  </si>
  <si>
    <t>ATSZX23064</t>
  </si>
  <si>
    <t>阿图什市松他克镇托库勒村人居环境整治项目</t>
  </si>
  <si>
    <t>松他克镇托库勒村</t>
  </si>
  <si>
    <t>1、新建三格式卫生厕所380个，每个单间5000元，共计190万元。
2、从5小队至13小队博古孜河岸林地、水稻、小麦、鱼塘环境整治，建木栈道，共计810万元。</t>
  </si>
  <si>
    <t>ATSZX23065</t>
  </si>
  <si>
    <t>阿图什市阿扎克镇提坚村人居环境整治项目</t>
  </si>
  <si>
    <t>新建600座单户3格式化粪池，提坚村门前道路维修及相关附属设施，约2公里。</t>
  </si>
  <si>
    <t>ATSZX23066</t>
  </si>
  <si>
    <t>阿图什市上阿图什镇萨依村人居环境整治项目</t>
  </si>
  <si>
    <t>上阿图什镇萨依村</t>
  </si>
  <si>
    <t>萨依村基础设施建设及户厕整村推进，计划总投资600万元，一是对萨依村800户进行户厕改造，新建800座卫生厕所（单户小三格），每户5000元，配套抽粪泵、管道等配套附属设施，共需资金400万元；二是拓宽道路3.5公里，设计时速20km/h，共需资金200万元。</t>
  </si>
  <si>
    <t>ATSZX23067</t>
  </si>
  <si>
    <t>阿图什市哈拉峻乡琼哈拉峻村人居环境整治项目</t>
  </si>
  <si>
    <t>1.阿图什市哈拉峻乡（琼哈拉峻村）整村推进农村厕所革命，新建室外污水管网11.7km、小三格化粪池（6m³）155座、大三格化粪池（200m³）14座及相应配套工程。2.阿图什市哈拉峻乡（琼哈拉峻村）建设1500亩节水灌溉生态园林、种植西梅等。</t>
  </si>
  <si>
    <t>ATSZX23068</t>
  </si>
  <si>
    <t>阿图什市吐古买提乡科克塔木村人居环境整治项目</t>
  </si>
  <si>
    <t>1、为全村276户修建小三格式厕所，户均3500元，累计100万元。2、科克塔木村二小队修建一座1.2万立方米的垃圾填埋场（40*50*6）并配套相关设施（厂区道路、防渗工程、雨水导排、渗滤液收集和处理、填埋气体收集处理和利用，封场覆盖系统、环境污染控制与环境监测设施、填埋作业机械设备等），累计300万元。3、科克塔木村2小队双鹰饮水厂对面的引水渠进行维修，累计50万元。</t>
  </si>
  <si>
    <t>ATSZX23040</t>
  </si>
  <si>
    <t>阿图什市现代畜牧产业园一期配套排水管网、污水处理厂建设项目</t>
  </si>
  <si>
    <t>在松他克镇克青孜村规划7.3万亩地，建设一座现代畜牧产业园。需配套饮水管道45公里（DN400 28公里、DN160 17公里）；需配套排水管网68.4公里（DN500 8.4公里、DN400 15公里、DN300 45公里）；规划100亩地新建一座日处理污水量5000方污水处理厂，建设内容包括粗格栅及进水泵房、细格栅及曝气沉砂池、均质池、AAO生物反应池、二次沉淀池、高效沉淀池及滤布滤池、接触消毒池、综合加药间、贮泥池、污泥浓缩、脱水机房、事故应急池等；配套购置相关设备仪器；配套水电路等附属设施。</t>
  </si>
  <si>
    <t>正在洽谈</t>
  </si>
  <si>
    <t>ATS23032</t>
  </si>
  <si>
    <t>阿图什市格达良乡库尔干村污水治理附属项目</t>
  </si>
  <si>
    <t>格达良乡库尔干村</t>
  </si>
  <si>
    <t>为格达良乡库尔干村污水处理场架设电线及配电室，新建200座单户3格式化粪池并进行相应配套基础设施建设及管沟开挖。</t>
  </si>
  <si>
    <t>ATS23046</t>
  </si>
  <si>
    <t>阿图什市阿扎克镇提坚村人居环境整治项目（二期）</t>
  </si>
  <si>
    <t>对提坚村安装垃圾分类驿站50套，安装三格式厕所100个。</t>
  </si>
  <si>
    <t>改善人居环境，提高群众生活指数。</t>
  </si>
  <si>
    <t>四、巩固三保障成果</t>
  </si>
  <si>
    <t>教育</t>
  </si>
  <si>
    <t>享受“雨露计划”职业教育补助</t>
  </si>
  <si>
    <t>ATSZX23009</t>
  </si>
  <si>
    <t>阿图什市2023年雨露计划</t>
  </si>
  <si>
    <t>补助标准每生3000元，预计需要资金1590万元。</t>
  </si>
  <si>
    <t>教育局</t>
  </si>
  <si>
    <t>通过实施项目，为学生减轻经济压力。</t>
  </si>
  <si>
    <t>五、其他</t>
  </si>
  <si>
    <t>ATS23034</t>
  </si>
  <si>
    <t>饮用茶项目</t>
  </si>
  <si>
    <t>采购茶，每户标准100元。</t>
  </si>
  <si>
    <t>统战部</t>
  </si>
  <si>
    <t>通过项目的实施，有效提升困难群众身心健康</t>
  </si>
  <si>
    <t xml:space="preserve"> </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</si>
</sst>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177" formatCode="0_ "/>
    <numFmt numFmtId="43" formatCode="_ * #,##0.00_ ;_ * \-#,##0.00_ ;_ * &quot;-&quot;??_ ;_ @_ "/>
  </numFmts>
  <fonts count="45">
    <font>
      <sz val="11"/>
      <color theme="1"/>
      <name val="宋体"/>
      <charset val="134"/>
      <scheme val="minor"/>
    </font>
    <font>
      <sz val="26"/>
      <name val="宋体"/>
      <charset val="134"/>
      <scheme val="minor"/>
    </font>
    <font>
      <sz val="11"/>
      <name val="宋体"/>
      <charset val="134"/>
      <scheme val="minor"/>
    </font>
    <font>
      <sz val="12"/>
      <name val="宋体"/>
      <charset val="134"/>
      <scheme val="minor"/>
    </font>
    <font>
      <sz val="12"/>
      <name val="宋体"/>
      <charset val="134"/>
    </font>
    <font>
      <b/>
      <sz val="26"/>
      <name val="宋体"/>
      <charset val="134"/>
      <scheme val="minor"/>
    </font>
    <font>
      <sz val="11"/>
      <name val="宋体"/>
      <charset val="134"/>
    </font>
    <font>
      <b/>
      <sz val="11"/>
      <name val="宋体"/>
      <charset val="134"/>
      <scheme val="minor"/>
    </font>
    <font>
      <b/>
      <sz val="16"/>
      <name val="方正小标宋简体"/>
      <charset val="134"/>
    </font>
    <font>
      <b/>
      <sz val="18"/>
      <name val="方正小标宋简体"/>
      <charset val="134"/>
    </font>
    <font>
      <sz val="12"/>
      <name val="仿宋"/>
      <charset val="134"/>
    </font>
    <font>
      <b/>
      <sz val="16"/>
      <name val="宋体"/>
      <charset val="134"/>
    </font>
    <font>
      <sz val="11"/>
      <name val="仿宋"/>
      <charset val="134"/>
    </font>
    <font>
      <b/>
      <sz val="12"/>
      <name val="宋体"/>
      <charset val="134"/>
      <scheme val="minor"/>
    </font>
    <font>
      <sz val="12"/>
      <color theme="1"/>
      <name val="Times New Roman"/>
      <charset val="134"/>
    </font>
    <font>
      <sz val="12"/>
      <color theme="1"/>
      <name val="宋体"/>
      <charset val="134"/>
    </font>
    <font>
      <sz val="16"/>
      <name val="宋体"/>
      <charset val="134"/>
    </font>
    <font>
      <b/>
      <sz val="10"/>
      <name val="宋体"/>
      <charset val="134"/>
    </font>
    <font>
      <b/>
      <sz val="11"/>
      <name val="仿宋"/>
      <charset val="134"/>
    </font>
    <font>
      <b/>
      <sz val="11"/>
      <name val="宋体"/>
      <charset val="134"/>
    </font>
    <font>
      <sz val="10"/>
      <name val="宋体"/>
      <charset val="134"/>
    </font>
    <font>
      <b/>
      <sz val="18"/>
      <name val="宋体"/>
      <charset val="134"/>
    </font>
    <font>
      <sz val="12"/>
      <color theme="1"/>
      <name val="宋体"/>
      <charset val="134"/>
      <scheme val="minor"/>
    </font>
    <font>
      <b/>
      <sz val="16"/>
      <name val="宋体"/>
      <charset val="134"/>
      <scheme val="minor"/>
    </font>
    <font>
      <sz val="16"/>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b/>
      <sz val="6"/>
      <name val="宋体"/>
      <charset val="134"/>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7" fillId="9" borderId="0" applyNumberFormat="0" applyBorder="0" applyAlignment="0" applyProtection="0">
      <alignment vertical="center"/>
    </xf>
    <xf numFmtId="0" fontId="2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2" borderId="0" applyNumberFormat="0" applyBorder="0" applyAlignment="0" applyProtection="0">
      <alignment vertical="center"/>
    </xf>
    <xf numFmtId="0" fontId="31" fillId="13" borderId="0" applyNumberFormat="0" applyBorder="0" applyAlignment="0" applyProtection="0">
      <alignment vertical="center"/>
    </xf>
    <xf numFmtId="43" fontId="0" fillId="0" borderId="0" applyFont="0" applyFill="0" applyBorder="0" applyAlignment="0" applyProtection="0">
      <alignment vertical="center"/>
    </xf>
    <xf numFmtId="0" fontId="25"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8" borderId="5" applyNumberFormat="0" applyFont="0" applyAlignment="0" applyProtection="0">
      <alignment vertical="center"/>
    </xf>
    <xf numFmtId="0" fontId="25" fillId="20"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0" borderId="8" applyNumberFormat="0" applyFill="0" applyAlignment="0" applyProtection="0">
      <alignment vertical="center"/>
    </xf>
    <xf numFmtId="0" fontId="25" fillId="4" borderId="0" applyNumberFormat="0" applyBorder="0" applyAlignment="0" applyProtection="0">
      <alignment vertical="center"/>
    </xf>
    <xf numFmtId="0" fontId="33" fillId="0" borderId="7" applyNumberFormat="0" applyFill="0" applyAlignment="0" applyProtection="0">
      <alignment vertical="center"/>
    </xf>
    <xf numFmtId="0" fontId="25" fillId="15" borderId="0" applyNumberFormat="0" applyBorder="0" applyAlignment="0" applyProtection="0">
      <alignment vertical="center"/>
    </xf>
    <xf numFmtId="0" fontId="30" fillId="11" borderId="4" applyNumberFormat="0" applyAlignment="0" applyProtection="0">
      <alignment vertical="center"/>
    </xf>
    <xf numFmtId="0" fontId="42" fillId="11" borderId="2" applyNumberFormat="0" applyAlignment="0" applyProtection="0">
      <alignment vertical="center"/>
    </xf>
    <xf numFmtId="0" fontId="29" fillId="8" borderId="3" applyNumberFormat="0" applyAlignment="0" applyProtection="0">
      <alignment vertical="center"/>
    </xf>
    <xf numFmtId="0" fontId="27" fillId="14" borderId="0" applyNumberFormat="0" applyBorder="0" applyAlignment="0" applyProtection="0">
      <alignment vertical="center"/>
    </xf>
    <xf numFmtId="0" fontId="25" fillId="10" borderId="0" applyNumberFormat="0" applyBorder="0" applyAlignment="0" applyProtection="0">
      <alignment vertical="center"/>
    </xf>
    <xf numFmtId="0" fontId="35" fillId="0" borderId="6" applyNumberFormat="0" applyFill="0" applyAlignment="0" applyProtection="0">
      <alignment vertical="center"/>
    </xf>
    <xf numFmtId="0" fontId="43" fillId="0" borderId="9" applyNumberFormat="0" applyFill="0" applyAlignment="0" applyProtection="0">
      <alignment vertical="center"/>
    </xf>
    <xf numFmtId="0" fontId="28" fillId="7" borderId="0" applyNumberFormat="0" applyBorder="0" applyAlignment="0" applyProtection="0">
      <alignment vertical="center"/>
    </xf>
    <xf numFmtId="0" fontId="41" fillId="24" borderId="0" applyNumberFormat="0" applyBorder="0" applyAlignment="0" applyProtection="0">
      <alignment vertical="center"/>
    </xf>
    <xf numFmtId="0" fontId="27" fillId="27" borderId="0" applyNumberFormat="0" applyBorder="0" applyAlignment="0" applyProtection="0">
      <alignment vertical="center"/>
    </xf>
    <xf numFmtId="0" fontId="25" fillId="3" borderId="0" applyNumberFormat="0" applyBorder="0" applyAlignment="0" applyProtection="0">
      <alignment vertical="center"/>
    </xf>
    <xf numFmtId="0" fontId="27" fillId="19" borderId="0" applyNumberFormat="0" applyBorder="0" applyAlignment="0" applyProtection="0">
      <alignment vertical="center"/>
    </xf>
    <xf numFmtId="0" fontId="27" fillId="17"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5" fillId="25" borderId="0" applyNumberFormat="0" applyBorder="0" applyAlignment="0" applyProtection="0">
      <alignment vertical="center"/>
    </xf>
    <xf numFmtId="0" fontId="25" fillId="2" borderId="0" applyNumberFormat="0" applyBorder="0" applyAlignment="0" applyProtection="0">
      <alignment vertical="center"/>
    </xf>
    <xf numFmtId="0" fontId="27" fillId="29" borderId="0" applyNumberFormat="0" applyBorder="0" applyAlignment="0" applyProtection="0">
      <alignment vertical="center"/>
    </xf>
    <xf numFmtId="0" fontId="27" fillId="22" borderId="0" applyNumberFormat="0" applyBorder="0" applyAlignment="0" applyProtection="0">
      <alignment vertical="center"/>
    </xf>
    <xf numFmtId="0" fontId="25" fillId="31" borderId="0" applyNumberFormat="0" applyBorder="0" applyAlignment="0" applyProtection="0">
      <alignment vertical="center"/>
    </xf>
    <xf numFmtId="0" fontId="27" fillId="32" borderId="0" applyNumberFormat="0" applyBorder="0" applyAlignment="0" applyProtection="0">
      <alignment vertical="center"/>
    </xf>
    <xf numFmtId="0" fontId="25" fillId="30" borderId="0" applyNumberFormat="0" applyBorder="0" applyAlignment="0" applyProtection="0">
      <alignment vertical="center"/>
    </xf>
    <xf numFmtId="0" fontId="25" fillId="21" borderId="0" applyNumberFormat="0" applyBorder="0" applyAlignment="0" applyProtection="0">
      <alignment vertical="center"/>
    </xf>
    <xf numFmtId="0" fontId="27" fillId="28" borderId="0" applyNumberFormat="0" applyBorder="0" applyAlignment="0" applyProtection="0">
      <alignment vertical="center"/>
    </xf>
    <xf numFmtId="0" fontId="25" fillId="26" borderId="0" applyNumberFormat="0" applyBorder="0" applyAlignment="0" applyProtection="0">
      <alignment vertical="center"/>
    </xf>
    <xf numFmtId="0" fontId="20" fillId="0" borderId="0" applyProtection="0"/>
    <xf numFmtId="0" fontId="0" fillId="0" borderId="0">
      <alignment vertical="center"/>
    </xf>
    <xf numFmtId="0" fontId="4" fillId="0" borderId="0">
      <alignment vertical="center"/>
    </xf>
  </cellStyleXfs>
  <cellXfs count="8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wrapText="1"/>
    </xf>
    <xf numFmtId="0" fontId="2"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left" vertical="center"/>
    </xf>
    <xf numFmtId="0" fontId="5" fillId="0" borderId="0" xfId="49" applyNumberFormat="1" applyFont="1" applyFill="1" applyAlignment="1">
      <alignment horizontal="center" vertical="center" wrapText="1"/>
    </xf>
    <xf numFmtId="0" fontId="5" fillId="0" borderId="0" xfId="49" applyNumberFormat="1" applyFont="1" applyFill="1" applyAlignment="1">
      <alignment horizontal="left" vertical="center" wrapText="1"/>
    </xf>
    <xf numFmtId="0" fontId="6" fillId="0" borderId="0" xfId="49" applyNumberFormat="1" applyFont="1" applyFill="1" applyBorder="1" applyAlignment="1">
      <alignment horizontal="center" vertical="center" wrapText="1"/>
    </xf>
    <xf numFmtId="0" fontId="6" fillId="0" borderId="0" xfId="49"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9" fillId="0" borderId="1" xfId="49" applyNumberFormat="1" applyFont="1" applyFill="1" applyBorder="1" applyAlignment="1">
      <alignment horizontal="center" vertical="center" wrapText="1"/>
    </xf>
    <xf numFmtId="0" fontId="10" fillId="0" borderId="1" xfId="49" applyNumberFormat="1" applyFont="1" applyFill="1" applyBorder="1" applyAlignment="1">
      <alignment horizontal="left" vertical="center" wrapText="1"/>
    </xf>
    <xf numFmtId="0" fontId="11" fillId="0" borderId="1" xfId="49" applyNumberFormat="1" applyFont="1" applyFill="1" applyBorder="1" applyAlignment="1">
      <alignment horizontal="center" vertical="center" wrapText="1"/>
    </xf>
    <xf numFmtId="0" fontId="12" fillId="0" borderId="1" xfId="49"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3" fillId="0" borderId="1" xfId="49"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49" applyFont="1" applyFill="1" applyBorder="1" applyAlignment="1" applyProtection="1">
      <alignment horizontal="center" vertical="center" wrapText="1"/>
    </xf>
    <xf numFmtId="0" fontId="15" fillId="0" borderId="1" xfId="49" applyFont="1" applyFill="1" applyBorder="1" applyAlignment="1" applyProtection="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50" applyFont="1" applyBorder="1" applyAlignment="1">
      <alignment horizontal="left" vertical="center" wrapText="1"/>
    </xf>
    <xf numFmtId="0" fontId="14" fillId="0" borderId="1" xfId="50" applyFont="1" applyFill="1" applyBorder="1" applyAlignment="1">
      <alignment horizontal="left" vertical="center" wrapText="1"/>
    </xf>
    <xf numFmtId="0" fontId="15" fillId="0" borderId="1" xfId="50" applyFont="1" applyFill="1" applyBorder="1" applyAlignment="1">
      <alignment horizontal="left" vertical="center" wrapText="1"/>
    </xf>
    <xf numFmtId="0" fontId="4" fillId="0" borderId="1" xfId="51"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8" fillId="0" borderId="1" xfId="49"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Fill="1" applyBorder="1" applyAlignment="1"/>
    <xf numFmtId="0" fontId="14" fillId="0" borderId="1" xfId="0" applyFont="1" applyFill="1" applyBorder="1" applyAlignment="1">
      <alignment horizontal="center" vertical="center" wrapText="1"/>
    </xf>
    <xf numFmtId="0" fontId="14" fillId="0" borderId="1" xfId="0" applyFont="1" applyFill="1" applyBorder="1" applyAlignment="1">
      <alignment wrapText="1"/>
    </xf>
    <xf numFmtId="0" fontId="0" fillId="0" borderId="1" xfId="0" applyFill="1" applyBorder="1" applyAlignment="1">
      <alignment horizontal="center" vertical="center" wrapText="1"/>
    </xf>
    <xf numFmtId="0" fontId="2" fillId="0" borderId="1" xfId="0" applyFont="1" applyFill="1" applyBorder="1" applyAlignment="1">
      <alignment vertical="center" wrapText="1"/>
    </xf>
    <xf numFmtId="0" fontId="1" fillId="0" borderId="0" xfId="0" applyFont="1" applyFill="1" applyAlignment="1">
      <alignment horizontal="center" vertical="center" wrapText="1"/>
    </xf>
    <xf numFmtId="0" fontId="20" fillId="0" borderId="0"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0" fillId="0" borderId="1" xfId="4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68</xdr:row>
      <xdr:rowOff>0</xdr:rowOff>
    </xdr:from>
    <xdr:to>
      <xdr:col>3</xdr:col>
      <xdr:colOff>94615</xdr:colOff>
      <xdr:row>68</xdr:row>
      <xdr:rowOff>151130</xdr:rowOff>
    </xdr:to>
    <xdr:sp>
      <xdr:nvSpPr>
        <xdr:cNvPr id="2" name=" "/>
        <xdr:cNvSpPr txBox="1"/>
      </xdr:nvSpPr>
      <xdr:spPr>
        <a:xfrm>
          <a:off x="2830195" y="874712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68</xdr:row>
      <xdr:rowOff>0</xdr:rowOff>
    </xdr:from>
    <xdr:to>
      <xdr:col>3</xdr:col>
      <xdr:colOff>94615</xdr:colOff>
      <xdr:row>68</xdr:row>
      <xdr:rowOff>151130</xdr:rowOff>
    </xdr:to>
    <xdr:sp>
      <xdr:nvSpPr>
        <xdr:cNvPr id="3" name=" "/>
        <xdr:cNvSpPr txBox="1"/>
      </xdr:nvSpPr>
      <xdr:spPr>
        <a:xfrm>
          <a:off x="2830195" y="874712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68</xdr:row>
      <xdr:rowOff>0</xdr:rowOff>
    </xdr:from>
    <xdr:to>
      <xdr:col>3</xdr:col>
      <xdr:colOff>94615</xdr:colOff>
      <xdr:row>68</xdr:row>
      <xdr:rowOff>151130</xdr:rowOff>
    </xdr:to>
    <xdr:sp>
      <xdr:nvSpPr>
        <xdr:cNvPr id="4" name=" "/>
        <xdr:cNvSpPr txBox="1"/>
      </xdr:nvSpPr>
      <xdr:spPr>
        <a:xfrm>
          <a:off x="2830195" y="874712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5"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6"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7"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8"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9"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10"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11"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12"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13"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14"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15"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16"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156210</xdr:rowOff>
    </xdr:to>
    <xdr:sp>
      <xdr:nvSpPr>
        <xdr:cNvPr id="17" name=" "/>
        <xdr:cNvSpPr txBox="1"/>
      </xdr:nvSpPr>
      <xdr:spPr>
        <a:xfrm>
          <a:off x="3273425" y="874712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68</xdr:row>
      <xdr:rowOff>0</xdr:rowOff>
    </xdr:from>
    <xdr:to>
      <xdr:col>3</xdr:col>
      <xdr:colOff>1441074</xdr:colOff>
      <xdr:row>68</xdr:row>
      <xdr:rowOff>151130</xdr:rowOff>
    </xdr:to>
    <xdr:sp>
      <xdr:nvSpPr>
        <xdr:cNvPr id="18" name=" "/>
        <xdr:cNvSpPr txBox="1"/>
      </xdr:nvSpPr>
      <xdr:spPr>
        <a:xfrm>
          <a:off x="3273425" y="874712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20</xdr:row>
      <xdr:rowOff>0</xdr:rowOff>
    </xdr:from>
    <xdr:to>
      <xdr:col>3</xdr:col>
      <xdr:colOff>94615</xdr:colOff>
      <xdr:row>20</xdr:row>
      <xdr:rowOff>153035</xdr:rowOff>
    </xdr:to>
    <xdr:sp>
      <xdr:nvSpPr>
        <xdr:cNvPr id="19" name=" "/>
        <xdr:cNvSpPr txBox="1"/>
      </xdr:nvSpPr>
      <xdr:spPr>
        <a:xfrm>
          <a:off x="2830195" y="22536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20</xdr:row>
      <xdr:rowOff>0</xdr:rowOff>
    </xdr:from>
    <xdr:to>
      <xdr:col>3</xdr:col>
      <xdr:colOff>94615</xdr:colOff>
      <xdr:row>20</xdr:row>
      <xdr:rowOff>153035</xdr:rowOff>
    </xdr:to>
    <xdr:sp>
      <xdr:nvSpPr>
        <xdr:cNvPr id="20" name=" "/>
        <xdr:cNvSpPr txBox="1"/>
      </xdr:nvSpPr>
      <xdr:spPr>
        <a:xfrm>
          <a:off x="2830195" y="22536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20</xdr:row>
      <xdr:rowOff>0</xdr:rowOff>
    </xdr:from>
    <xdr:to>
      <xdr:col>3</xdr:col>
      <xdr:colOff>94615</xdr:colOff>
      <xdr:row>20</xdr:row>
      <xdr:rowOff>153035</xdr:rowOff>
    </xdr:to>
    <xdr:sp>
      <xdr:nvSpPr>
        <xdr:cNvPr id="21" name=" "/>
        <xdr:cNvSpPr txBox="1"/>
      </xdr:nvSpPr>
      <xdr:spPr>
        <a:xfrm>
          <a:off x="2830195" y="22536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22"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23"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24"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25"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26"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27"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28"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29"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30"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31"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32"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33"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34"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35"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36"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37"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38"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39"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0"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1"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42"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3"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4"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45"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46"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7"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48"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49"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0"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1"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52"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53"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4"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5"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56"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7"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58"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59"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60"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1"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2"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63"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4"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5"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66"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67"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8"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69"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70"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1"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2"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73"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74"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5"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6"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77"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8"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79"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80"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81"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82"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83"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84"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85"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86"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87"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88"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89"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155575</xdr:rowOff>
    </xdr:to>
    <xdr:sp>
      <xdr:nvSpPr>
        <xdr:cNvPr id="90" name=" "/>
        <xdr:cNvSpPr txBox="1"/>
      </xdr:nvSpPr>
      <xdr:spPr>
        <a:xfrm>
          <a:off x="3273425" y="22536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20</xdr:row>
      <xdr:rowOff>0</xdr:rowOff>
    </xdr:from>
    <xdr:to>
      <xdr:col>3</xdr:col>
      <xdr:colOff>1441074</xdr:colOff>
      <xdr:row>20</xdr:row>
      <xdr:rowOff>150495</xdr:rowOff>
    </xdr:to>
    <xdr:sp>
      <xdr:nvSpPr>
        <xdr:cNvPr id="91" name=" "/>
        <xdr:cNvSpPr txBox="1"/>
      </xdr:nvSpPr>
      <xdr:spPr>
        <a:xfrm>
          <a:off x="3273425" y="22536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92"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93"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94"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95"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96"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97"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98"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99"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0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01"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02"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0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04"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0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06"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0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08"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109"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110"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1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1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1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1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1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1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1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1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2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2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2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2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2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2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2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2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2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2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3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3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3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3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3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5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5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5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5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5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6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6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6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6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6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7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7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7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7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7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7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7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7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7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7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8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8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1400"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1401"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1402"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0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0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0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0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0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08"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0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1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1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1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13"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1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1415"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141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1417"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1418"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1419"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2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2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2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2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2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3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3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3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3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3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4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4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4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4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4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5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5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5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5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5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5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6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6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6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6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6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7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7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7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7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7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7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8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8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8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148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148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2054"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2055"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2056"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57"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58"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59"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60"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1"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2"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63"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4"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5"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66"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67"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8"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2069"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2070"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112</xdr:row>
      <xdr:rowOff>0</xdr:rowOff>
    </xdr:from>
    <xdr:to>
      <xdr:col>3</xdr:col>
      <xdr:colOff>94615</xdr:colOff>
      <xdr:row>112</xdr:row>
      <xdr:rowOff>153035</xdr:rowOff>
    </xdr:to>
    <xdr:sp>
      <xdr:nvSpPr>
        <xdr:cNvPr id="2071" name=" "/>
        <xdr:cNvSpPr txBox="1"/>
      </xdr:nvSpPr>
      <xdr:spPr>
        <a:xfrm>
          <a:off x="2830195" y="1426654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112</xdr:row>
      <xdr:rowOff>0</xdr:rowOff>
    </xdr:from>
    <xdr:to>
      <xdr:col>3</xdr:col>
      <xdr:colOff>94615</xdr:colOff>
      <xdr:row>112</xdr:row>
      <xdr:rowOff>153035</xdr:rowOff>
    </xdr:to>
    <xdr:sp>
      <xdr:nvSpPr>
        <xdr:cNvPr id="2072" name=" "/>
        <xdr:cNvSpPr txBox="1"/>
      </xdr:nvSpPr>
      <xdr:spPr>
        <a:xfrm>
          <a:off x="2830195" y="1426654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112</xdr:row>
      <xdr:rowOff>0</xdr:rowOff>
    </xdr:from>
    <xdr:to>
      <xdr:col>3</xdr:col>
      <xdr:colOff>94615</xdr:colOff>
      <xdr:row>112</xdr:row>
      <xdr:rowOff>153035</xdr:rowOff>
    </xdr:to>
    <xdr:sp>
      <xdr:nvSpPr>
        <xdr:cNvPr id="2073" name=" "/>
        <xdr:cNvSpPr txBox="1"/>
      </xdr:nvSpPr>
      <xdr:spPr>
        <a:xfrm>
          <a:off x="2830195" y="1426654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74"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75"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76"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77"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78"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79"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80"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1"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2"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83"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84"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5"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6"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87"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8"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89"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90"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91"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92"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93"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94"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95"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96"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97"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098"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099"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0"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01"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2"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3"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04"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05"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6"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7"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08"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09"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10"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11"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12"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13"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14"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15"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16"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17"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18"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19"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0"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1"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22"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3"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4"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25"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26"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7"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28"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29"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0"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1"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32"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33"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4"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5"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36"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7"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38"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39"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40"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41"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155575</xdr:rowOff>
    </xdr:to>
    <xdr:sp>
      <xdr:nvSpPr>
        <xdr:cNvPr id="2142" name=" "/>
        <xdr:cNvSpPr txBox="1"/>
      </xdr:nvSpPr>
      <xdr:spPr>
        <a:xfrm>
          <a:off x="3273425" y="1426654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112</xdr:row>
      <xdr:rowOff>0</xdr:rowOff>
    </xdr:from>
    <xdr:to>
      <xdr:col>3</xdr:col>
      <xdr:colOff>1441074</xdr:colOff>
      <xdr:row>112</xdr:row>
      <xdr:rowOff>150495</xdr:rowOff>
    </xdr:to>
    <xdr:sp>
      <xdr:nvSpPr>
        <xdr:cNvPr id="2143" name=" "/>
        <xdr:cNvSpPr txBox="1"/>
      </xdr:nvSpPr>
      <xdr:spPr>
        <a:xfrm>
          <a:off x="3273425" y="1426654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48"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49"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0"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1"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52"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3"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4"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55"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6"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57"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8"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59"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60"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1"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2"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3"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64"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5"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6"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67"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2368"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2369"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2730"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2731"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2732"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3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3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3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3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3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38"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3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4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4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4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43"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4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2745"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274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2747"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2748"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2749"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5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5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5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5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5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6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6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6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6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6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7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7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7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7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7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8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8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8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8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8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8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8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8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8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8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9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9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9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79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79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0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0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0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0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0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0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0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0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0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0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1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1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1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281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281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384"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385"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386"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8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88"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38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390"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2"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393"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5"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39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397"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8"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3399"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3400"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53</xdr:row>
      <xdr:rowOff>0</xdr:rowOff>
    </xdr:from>
    <xdr:to>
      <xdr:col>3</xdr:col>
      <xdr:colOff>94615</xdr:colOff>
      <xdr:row>53</xdr:row>
      <xdr:rowOff>153035</xdr:rowOff>
    </xdr:to>
    <xdr:sp>
      <xdr:nvSpPr>
        <xdr:cNvPr id="3401" name=" "/>
        <xdr:cNvSpPr txBox="1"/>
      </xdr:nvSpPr>
      <xdr:spPr>
        <a:xfrm>
          <a:off x="2830195" y="68281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53</xdr:row>
      <xdr:rowOff>0</xdr:rowOff>
    </xdr:from>
    <xdr:to>
      <xdr:col>3</xdr:col>
      <xdr:colOff>94615</xdr:colOff>
      <xdr:row>53</xdr:row>
      <xdr:rowOff>153035</xdr:rowOff>
    </xdr:to>
    <xdr:sp>
      <xdr:nvSpPr>
        <xdr:cNvPr id="3402" name=" "/>
        <xdr:cNvSpPr txBox="1"/>
      </xdr:nvSpPr>
      <xdr:spPr>
        <a:xfrm>
          <a:off x="2830195" y="68281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53</xdr:row>
      <xdr:rowOff>0</xdr:rowOff>
    </xdr:from>
    <xdr:to>
      <xdr:col>3</xdr:col>
      <xdr:colOff>94615</xdr:colOff>
      <xdr:row>53</xdr:row>
      <xdr:rowOff>153035</xdr:rowOff>
    </xdr:to>
    <xdr:sp>
      <xdr:nvSpPr>
        <xdr:cNvPr id="3403" name=" "/>
        <xdr:cNvSpPr txBox="1"/>
      </xdr:nvSpPr>
      <xdr:spPr>
        <a:xfrm>
          <a:off x="2830195" y="68281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04"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05"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06"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07"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08"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09"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10"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1"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2"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13"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14"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5"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6"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17"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8"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19"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20"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21"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22"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23"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24"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25"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26"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27"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28"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29"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0"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31"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2"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3"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34"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35"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6"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7"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38"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39"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40"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41"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42"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43"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44"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45"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46"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47"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48"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49"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0"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1"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52"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3"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4"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55"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56"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7"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58"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59"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0"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1"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62"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63"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4"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5"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66"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7"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68"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69"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70"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71"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155575</xdr:rowOff>
    </xdr:to>
    <xdr:sp>
      <xdr:nvSpPr>
        <xdr:cNvPr id="3472" name=" "/>
        <xdr:cNvSpPr txBox="1"/>
      </xdr:nvSpPr>
      <xdr:spPr>
        <a:xfrm>
          <a:off x="3273425" y="68281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53</xdr:row>
      <xdr:rowOff>0</xdr:rowOff>
    </xdr:from>
    <xdr:to>
      <xdr:col>3</xdr:col>
      <xdr:colOff>1441074</xdr:colOff>
      <xdr:row>53</xdr:row>
      <xdr:rowOff>150495</xdr:rowOff>
    </xdr:to>
    <xdr:sp>
      <xdr:nvSpPr>
        <xdr:cNvPr id="3473" name=" "/>
        <xdr:cNvSpPr txBox="1"/>
      </xdr:nvSpPr>
      <xdr:spPr>
        <a:xfrm>
          <a:off x="3273425" y="68281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23</xdr:row>
      <xdr:rowOff>0</xdr:rowOff>
    </xdr:from>
    <xdr:to>
      <xdr:col>3</xdr:col>
      <xdr:colOff>94615</xdr:colOff>
      <xdr:row>23</xdr:row>
      <xdr:rowOff>153035</xdr:rowOff>
    </xdr:to>
    <xdr:sp>
      <xdr:nvSpPr>
        <xdr:cNvPr id="4038" name=" "/>
        <xdr:cNvSpPr txBox="1"/>
      </xdr:nvSpPr>
      <xdr:spPr>
        <a:xfrm>
          <a:off x="2830195" y="25228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23</xdr:row>
      <xdr:rowOff>0</xdr:rowOff>
    </xdr:from>
    <xdr:to>
      <xdr:col>3</xdr:col>
      <xdr:colOff>94615</xdr:colOff>
      <xdr:row>23</xdr:row>
      <xdr:rowOff>153035</xdr:rowOff>
    </xdr:to>
    <xdr:sp>
      <xdr:nvSpPr>
        <xdr:cNvPr id="4039" name=" "/>
        <xdr:cNvSpPr txBox="1"/>
      </xdr:nvSpPr>
      <xdr:spPr>
        <a:xfrm>
          <a:off x="2830195" y="25228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23</xdr:row>
      <xdr:rowOff>0</xdr:rowOff>
    </xdr:from>
    <xdr:to>
      <xdr:col>3</xdr:col>
      <xdr:colOff>94615</xdr:colOff>
      <xdr:row>23</xdr:row>
      <xdr:rowOff>153035</xdr:rowOff>
    </xdr:to>
    <xdr:sp>
      <xdr:nvSpPr>
        <xdr:cNvPr id="4040" name=" "/>
        <xdr:cNvSpPr txBox="1"/>
      </xdr:nvSpPr>
      <xdr:spPr>
        <a:xfrm>
          <a:off x="2830195" y="25228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1"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2"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43"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44"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5"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6"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47"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8"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49"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50"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51"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52"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53"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54"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55"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56"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57"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58"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59"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0"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61"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2"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3"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64"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65"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6"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7"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68"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69"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70"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71"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72"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73"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74"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75"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76"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77"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78"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79"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0"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1"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82"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3"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4"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85"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86"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7"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88"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89"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0"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1"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92"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93"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4"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5"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96"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7"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098"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099"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100"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1"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2"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103"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4"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5"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106"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107"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8"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155575</xdr:rowOff>
    </xdr:to>
    <xdr:sp>
      <xdr:nvSpPr>
        <xdr:cNvPr id="4109" name=" "/>
        <xdr:cNvSpPr txBox="1"/>
      </xdr:nvSpPr>
      <xdr:spPr>
        <a:xfrm>
          <a:off x="3273425" y="25228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23</xdr:row>
      <xdr:rowOff>0</xdr:rowOff>
    </xdr:from>
    <xdr:to>
      <xdr:col>3</xdr:col>
      <xdr:colOff>1441074</xdr:colOff>
      <xdr:row>23</xdr:row>
      <xdr:rowOff>150495</xdr:rowOff>
    </xdr:to>
    <xdr:sp>
      <xdr:nvSpPr>
        <xdr:cNvPr id="4110" name=" "/>
        <xdr:cNvSpPr txBox="1"/>
      </xdr:nvSpPr>
      <xdr:spPr>
        <a:xfrm>
          <a:off x="3273425" y="25228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28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28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286"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8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8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28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290"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2"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293"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5"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29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297"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299"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00"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30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30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303"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0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0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0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0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0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0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1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1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1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1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1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2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2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2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2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2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2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2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2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2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3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3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3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3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3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4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4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4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4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4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4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4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4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4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4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5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5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5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5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5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6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6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6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6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6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7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7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7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7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37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37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376"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7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7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7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80"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2"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83"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5"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8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87"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389"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390"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39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39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9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9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9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9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9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39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39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0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0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0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0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0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1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1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1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1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1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2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2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2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2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2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3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3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3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3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3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3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3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3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3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3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4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4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4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4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4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5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5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5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5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5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5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5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5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5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5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6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6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6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463"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46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46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66"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6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68"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6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0"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72"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3"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75"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7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47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47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480"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48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48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8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8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8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8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8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8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8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9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9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9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49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49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0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0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0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0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0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1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1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1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1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1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2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2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2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2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2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2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2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2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2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3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3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3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3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3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4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4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4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4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4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4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4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4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4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4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5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5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5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553"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55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55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56"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5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58"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5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0"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62"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3"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65"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6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56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56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570"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57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57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7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7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7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7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7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7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7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8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8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8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8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8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9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9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9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59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59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0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0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0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0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0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1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1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1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1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1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1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1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1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1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1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2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2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2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2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2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3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3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3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3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3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3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3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3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3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3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4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4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4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643"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64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64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46"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4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48"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4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0"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52"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3"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55"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5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65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65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660"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66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66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6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6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6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6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6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6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6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7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7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7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7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7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8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8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8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8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8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9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9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9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69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69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0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0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0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0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0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0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0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0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0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0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1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1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1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1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1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2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2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2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2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2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2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2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2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2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3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3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3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733"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734"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151130</xdr:rowOff>
    </xdr:to>
    <xdr:sp>
      <xdr:nvSpPr>
        <xdr:cNvPr id="286735" name=" "/>
        <xdr:cNvSpPr txBox="1"/>
      </xdr:nvSpPr>
      <xdr:spPr>
        <a:xfrm>
          <a:off x="2830195" y="15690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36"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3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38"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3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0"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1"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42"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3"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4"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45"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46"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7"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156210</xdr:rowOff>
    </xdr:to>
    <xdr:sp>
      <xdr:nvSpPr>
        <xdr:cNvPr id="286748" name=" "/>
        <xdr:cNvSpPr txBox="1"/>
      </xdr:nvSpPr>
      <xdr:spPr>
        <a:xfrm>
          <a:off x="3273425" y="15690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151130</xdr:rowOff>
    </xdr:to>
    <xdr:sp>
      <xdr:nvSpPr>
        <xdr:cNvPr id="286749" name=" "/>
        <xdr:cNvSpPr txBox="1"/>
      </xdr:nvSpPr>
      <xdr:spPr>
        <a:xfrm>
          <a:off x="3273425" y="15690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750"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751"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752"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5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5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5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5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5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5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5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6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6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6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6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6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7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7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7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7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7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8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8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8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8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8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9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9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9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9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9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9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9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9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79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79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0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0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0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0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0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1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1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1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1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1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1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1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1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1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1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2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2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2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823"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824"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15</xdr:row>
      <xdr:rowOff>0</xdr:rowOff>
    </xdr:from>
    <xdr:to>
      <xdr:col>3</xdr:col>
      <xdr:colOff>94615</xdr:colOff>
      <xdr:row>15</xdr:row>
      <xdr:rowOff>153035</xdr:rowOff>
    </xdr:to>
    <xdr:sp>
      <xdr:nvSpPr>
        <xdr:cNvPr id="286825" name=" "/>
        <xdr:cNvSpPr txBox="1"/>
      </xdr:nvSpPr>
      <xdr:spPr>
        <a:xfrm>
          <a:off x="2830195" y="15690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2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2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2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2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3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3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3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3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3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4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4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4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4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49"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5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5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56"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5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5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6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1"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63"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6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6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8"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6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70"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7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7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7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7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75"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7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77"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7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7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8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2"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84"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8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6"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7"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88"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89"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90"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91"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92"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93"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155575</xdr:rowOff>
    </xdr:to>
    <xdr:sp>
      <xdr:nvSpPr>
        <xdr:cNvPr id="286894" name=" "/>
        <xdr:cNvSpPr txBox="1"/>
      </xdr:nvSpPr>
      <xdr:spPr>
        <a:xfrm>
          <a:off x="3273425" y="15690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15</xdr:row>
      <xdr:rowOff>0</xdr:rowOff>
    </xdr:from>
    <xdr:to>
      <xdr:col>3</xdr:col>
      <xdr:colOff>1441074</xdr:colOff>
      <xdr:row>15</xdr:row>
      <xdr:rowOff>150495</xdr:rowOff>
    </xdr:to>
    <xdr:sp>
      <xdr:nvSpPr>
        <xdr:cNvPr id="286895" name=" "/>
        <xdr:cNvSpPr txBox="1"/>
      </xdr:nvSpPr>
      <xdr:spPr>
        <a:xfrm>
          <a:off x="3273425" y="15690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896"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897"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898"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899"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0"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1"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2"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3"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4"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5"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6"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7"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8"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15</xdr:row>
      <xdr:rowOff>0</xdr:rowOff>
    </xdr:from>
    <xdr:to>
      <xdr:col>6</xdr:col>
      <xdr:colOff>1321349</xdr:colOff>
      <xdr:row>17</xdr:row>
      <xdr:rowOff>143510</xdr:rowOff>
    </xdr:to>
    <xdr:sp>
      <xdr:nvSpPr>
        <xdr:cNvPr id="286909" name=" "/>
        <xdr:cNvSpPr txBox="1"/>
      </xdr:nvSpPr>
      <xdr:spPr>
        <a:xfrm>
          <a:off x="8556625"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0"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1"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2"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3"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4"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5"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15</xdr:row>
      <xdr:rowOff>0</xdr:rowOff>
    </xdr:from>
    <xdr:to>
      <xdr:col>7</xdr:col>
      <xdr:colOff>1820029</xdr:colOff>
      <xdr:row>17</xdr:row>
      <xdr:rowOff>143510</xdr:rowOff>
    </xdr:to>
    <xdr:sp>
      <xdr:nvSpPr>
        <xdr:cNvPr id="286916" name=" "/>
        <xdr:cNvSpPr txBox="1"/>
      </xdr:nvSpPr>
      <xdr:spPr>
        <a:xfrm>
          <a:off x="10546080" y="156908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111"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182"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183"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8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8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8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8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8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8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9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9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9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19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19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0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0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0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0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0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0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0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0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0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0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1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1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1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1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1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2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2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2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2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2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2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2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2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2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2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3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3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3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3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3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4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4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4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4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4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5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5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5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5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254"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255"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24</xdr:row>
      <xdr:rowOff>0</xdr:rowOff>
    </xdr:from>
    <xdr:to>
      <xdr:col>3</xdr:col>
      <xdr:colOff>94615</xdr:colOff>
      <xdr:row>24</xdr:row>
      <xdr:rowOff>153035</xdr:rowOff>
    </xdr:to>
    <xdr:sp>
      <xdr:nvSpPr>
        <xdr:cNvPr id="256" name=" "/>
        <xdr:cNvSpPr txBox="1"/>
      </xdr:nvSpPr>
      <xdr:spPr>
        <a:xfrm>
          <a:off x="2830195" y="25736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5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5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5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6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6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6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6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6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7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7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7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7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7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80"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8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8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8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8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8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8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87"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8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8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9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2"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94"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9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29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299"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0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01"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0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0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0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0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06"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0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08"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0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1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3"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15"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1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7"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18"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19"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20"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21"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22"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23"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24"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155575</xdr:rowOff>
    </xdr:to>
    <xdr:sp>
      <xdr:nvSpPr>
        <xdr:cNvPr id="325" name=" "/>
        <xdr:cNvSpPr txBox="1"/>
      </xdr:nvSpPr>
      <xdr:spPr>
        <a:xfrm>
          <a:off x="3273425" y="25736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3</xdr:col>
      <xdr:colOff>1441074</xdr:colOff>
      <xdr:row>24</xdr:row>
      <xdr:rowOff>150495</xdr:rowOff>
    </xdr:to>
    <xdr:sp>
      <xdr:nvSpPr>
        <xdr:cNvPr id="326" name=" "/>
        <xdr:cNvSpPr txBox="1"/>
      </xdr:nvSpPr>
      <xdr:spPr>
        <a:xfrm>
          <a:off x="3273425" y="25736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71</xdr:row>
      <xdr:rowOff>0</xdr:rowOff>
    </xdr:from>
    <xdr:to>
      <xdr:col>3</xdr:col>
      <xdr:colOff>94615</xdr:colOff>
      <xdr:row>71</xdr:row>
      <xdr:rowOff>151130</xdr:rowOff>
    </xdr:to>
    <xdr:sp>
      <xdr:nvSpPr>
        <xdr:cNvPr id="327" name=" "/>
        <xdr:cNvSpPr txBox="1"/>
      </xdr:nvSpPr>
      <xdr:spPr>
        <a:xfrm>
          <a:off x="2830195" y="914717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71</xdr:row>
      <xdr:rowOff>0</xdr:rowOff>
    </xdr:from>
    <xdr:to>
      <xdr:col>3</xdr:col>
      <xdr:colOff>94615</xdr:colOff>
      <xdr:row>71</xdr:row>
      <xdr:rowOff>151130</xdr:rowOff>
    </xdr:to>
    <xdr:sp>
      <xdr:nvSpPr>
        <xdr:cNvPr id="328" name=" "/>
        <xdr:cNvSpPr txBox="1"/>
      </xdr:nvSpPr>
      <xdr:spPr>
        <a:xfrm>
          <a:off x="2830195" y="914717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71</xdr:row>
      <xdr:rowOff>0</xdr:rowOff>
    </xdr:from>
    <xdr:to>
      <xdr:col>3</xdr:col>
      <xdr:colOff>94615</xdr:colOff>
      <xdr:row>71</xdr:row>
      <xdr:rowOff>151130</xdr:rowOff>
    </xdr:to>
    <xdr:sp>
      <xdr:nvSpPr>
        <xdr:cNvPr id="329" name=" "/>
        <xdr:cNvSpPr txBox="1"/>
      </xdr:nvSpPr>
      <xdr:spPr>
        <a:xfrm>
          <a:off x="2830195" y="914717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0"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1"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32"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33"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4"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5"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36"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7"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38"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39"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40"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41"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156210</xdr:rowOff>
    </xdr:to>
    <xdr:sp>
      <xdr:nvSpPr>
        <xdr:cNvPr id="342" name=" "/>
        <xdr:cNvSpPr txBox="1"/>
      </xdr:nvSpPr>
      <xdr:spPr>
        <a:xfrm>
          <a:off x="3273425" y="914717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71</xdr:row>
      <xdr:rowOff>0</xdr:rowOff>
    </xdr:from>
    <xdr:to>
      <xdr:col>3</xdr:col>
      <xdr:colOff>1441074</xdr:colOff>
      <xdr:row>71</xdr:row>
      <xdr:rowOff>151130</xdr:rowOff>
    </xdr:to>
    <xdr:sp>
      <xdr:nvSpPr>
        <xdr:cNvPr id="343" name=" "/>
        <xdr:cNvSpPr txBox="1"/>
      </xdr:nvSpPr>
      <xdr:spPr>
        <a:xfrm>
          <a:off x="3273425" y="914717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44"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45"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46"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47"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48"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49"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50"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51"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52"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53"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54"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55"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156210</xdr:rowOff>
    </xdr:to>
    <xdr:sp>
      <xdr:nvSpPr>
        <xdr:cNvPr id="356" name=" "/>
        <xdr:cNvSpPr txBox="1"/>
      </xdr:nvSpPr>
      <xdr:spPr>
        <a:xfrm>
          <a:off x="3273425" y="934656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72</xdr:row>
      <xdr:rowOff>0</xdr:rowOff>
    </xdr:from>
    <xdr:to>
      <xdr:col>3</xdr:col>
      <xdr:colOff>1441074</xdr:colOff>
      <xdr:row>72</xdr:row>
      <xdr:rowOff>151130</xdr:rowOff>
    </xdr:to>
    <xdr:sp>
      <xdr:nvSpPr>
        <xdr:cNvPr id="357" name=" "/>
        <xdr:cNvSpPr txBox="1"/>
      </xdr:nvSpPr>
      <xdr:spPr>
        <a:xfrm>
          <a:off x="3273425" y="934656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358"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359"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113</xdr:row>
      <xdr:rowOff>0</xdr:rowOff>
    </xdr:from>
    <xdr:to>
      <xdr:col>3</xdr:col>
      <xdr:colOff>94615</xdr:colOff>
      <xdr:row>113</xdr:row>
      <xdr:rowOff>151130</xdr:rowOff>
    </xdr:to>
    <xdr:sp>
      <xdr:nvSpPr>
        <xdr:cNvPr id="360" name=" "/>
        <xdr:cNvSpPr txBox="1"/>
      </xdr:nvSpPr>
      <xdr:spPr>
        <a:xfrm>
          <a:off x="2830195" y="144329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1"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2"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63"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64"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5"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6"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67"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8"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69"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70"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71"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72"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156210</xdr:rowOff>
    </xdr:to>
    <xdr:sp>
      <xdr:nvSpPr>
        <xdr:cNvPr id="373" name=" "/>
        <xdr:cNvSpPr txBox="1"/>
      </xdr:nvSpPr>
      <xdr:spPr>
        <a:xfrm>
          <a:off x="3273425" y="144329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113</xdr:row>
      <xdr:rowOff>0</xdr:rowOff>
    </xdr:from>
    <xdr:to>
      <xdr:col>3</xdr:col>
      <xdr:colOff>1441074</xdr:colOff>
      <xdr:row>113</xdr:row>
      <xdr:rowOff>151130</xdr:rowOff>
    </xdr:to>
    <xdr:sp>
      <xdr:nvSpPr>
        <xdr:cNvPr id="374" name=" "/>
        <xdr:cNvSpPr txBox="1"/>
      </xdr:nvSpPr>
      <xdr:spPr>
        <a:xfrm>
          <a:off x="3273425" y="144329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75"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76"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77"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78"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79"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0"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1"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82"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3"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84"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5"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6"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87"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8"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89"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90"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91"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92"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93"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94"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113</xdr:row>
      <xdr:rowOff>0</xdr:rowOff>
    </xdr:from>
    <xdr:to>
      <xdr:col>6</xdr:col>
      <xdr:colOff>1321349</xdr:colOff>
      <xdr:row>114</xdr:row>
      <xdr:rowOff>321310</xdr:rowOff>
    </xdr:to>
    <xdr:sp>
      <xdr:nvSpPr>
        <xdr:cNvPr id="395" name=" "/>
        <xdr:cNvSpPr txBox="1"/>
      </xdr:nvSpPr>
      <xdr:spPr>
        <a:xfrm>
          <a:off x="8556625"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113</xdr:row>
      <xdr:rowOff>0</xdr:rowOff>
    </xdr:from>
    <xdr:to>
      <xdr:col>7</xdr:col>
      <xdr:colOff>1820029</xdr:colOff>
      <xdr:row>114</xdr:row>
      <xdr:rowOff>321310</xdr:rowOff>
    </xdr:to>
    <xdr:sp>
      <xdr:nvSpPr>
        <xdr:cNvPr id="396" name=" "/>
        <xdr:cNvSpPr txBox="1"/>
      </xdr:nvSpPr>
      <xdr:spPr>
        <a:xfrm>
          <a:off x="10546080" y="144329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97"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98"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399"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0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03"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5"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06"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08"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0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10"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1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12"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13"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414"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415"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1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1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1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1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2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2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2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2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2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3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3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3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3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3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4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4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4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4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4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5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5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5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5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5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6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6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6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6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6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6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6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6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6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6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7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7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7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7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7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8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8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8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8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48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48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486"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487"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488"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89"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9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91"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9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9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9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9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96"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49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98"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49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0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0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0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03"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04"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05"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0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0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0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0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1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1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1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1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1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2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2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2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2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2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3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3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3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3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3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4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4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4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4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4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5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5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5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5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5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5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5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5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5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5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6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6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6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6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6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7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7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7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7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7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7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576"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577"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578"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79"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8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81"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8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8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8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8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86"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8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88"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8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9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59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59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93"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94"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153035</xdr:rowOff>
    </xdr:to>
    <xdr:sp>
      <xdr:nvSpPr>
        <xdr:cNvPr id="595" name=" "/>
        <xdr:cNvSpPr txBox="1"/>
      </xdr:nvSpPr>
      <xdr:spPr>
        <a:xfrm>
          <a:off x="2830195" y="15398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9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59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9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59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0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0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0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0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0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1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1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1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1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19"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2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2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26"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2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2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3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1"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33"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3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3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8"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3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40"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4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4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4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4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45"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4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47"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4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4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5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2"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54"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5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6"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7"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58"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59"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60"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61"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62"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63"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155575</xdr:rowOff>
    </xdr:to>
    <xdr:sp>
      <xdr:nvSpPr>
        <xdr:cNvPr id="664" name=" "/>
        <xdr:cNvSpPr txBox="1"/>
      </xdr:nvSpPr>
      <xdr:spPr>
        <a:xfrm>
          <a:off x="3273425" y="153981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150495</xdr:rowOff>
    </xdr:to>
    <xdr:sp>
      <xdr:nvSpPr>
        <xdr:cNvPr id="665" name=" "/>
        <xdr:cNvSpPr txBox="1"/>
      </xdr:nvSpPr>
      <xdr:spPr>
        <a:xfrm>
          <a:off x="3273425" y="153981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666"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667"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121</xdr:row>
      <xdr:rowOff>0</xdr:rowOff>
    </xdr:from>
    <xdr:to>
      <xdr:col>3</xdr:col>
      <xdr:colOff>94615</xdr:colOff>
      <xdr:row>121</xdr:row>
      <xdr:rowOff>151130</xdr:rowOff>
    </xdr:to>
    <xdr:sp>
      <xdr:nvSpPr>
        <xdr:cNvPr id="668" name=" "/>
        <xdr:cNvSpPr txBox="1"/>
      </xdr:nvSpPr>
      <xdr:spPr>
        <a:xfrm>
          <a:off x="2830195" y="1539811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69"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7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71"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7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73"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74"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75"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76"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77"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78"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79"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80"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156210</xdr:rowOff>
    </xdr:to>
    <xdr:sp>
      <xdr:nvSpPr>
        <xdr:cNvPr id="681" name=" "/>
        <xdr:cNvSpPr txBox="1"/>
      </xdr:nvSpPr>
      <xdr:spPr>
        <a:xfrm>
          <a:off x="3273425" y="153981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121</xdr:row>
      <xdr:rowOff>0</xdr:rowOff>
    </xdr:from>
    <xdr:to>
      <xdr:col>3</xdr:col>
      <xdr:colOff>1441074</xdr:colOff>
      <xdr:row>121</xdr:row>
      <xdr:rowOff>151130</xdr:rowOff>
    </xdr:to>
    <xdr:sp>
      <xdr:nvSpPr>
        <xdr:cNvPr id="682" name=" "/>
        <xdr:cNvSpPr txBox="1"/>
      </xdr:nvSpPr>
      <xdr:spPr>
        <a:xfrm>
          <a:off x="3273425" y="153981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83"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84"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85"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86"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87"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88"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89"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90"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91"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92"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93"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94"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695"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696"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69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69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69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0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0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0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0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0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1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1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1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1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1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2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2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2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2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2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2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2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2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2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2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3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3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3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3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3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4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4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4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4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4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4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4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4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4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4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5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5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5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5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5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6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6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6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6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6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6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6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67"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68"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69"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70"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1"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2"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73"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4"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5"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76"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77"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8"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779"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780"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8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8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8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8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9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9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9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9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9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9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9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9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79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79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0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0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0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0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0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1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1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1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1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1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1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1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1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1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1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2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2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2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2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2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3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3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3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3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3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4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4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4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4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4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5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1"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2"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53"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54"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5"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6"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57"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8"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59"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60"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61"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62"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863"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864"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6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6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6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6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6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7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7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7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7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7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8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8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8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8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8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8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8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8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88"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8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9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95"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9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89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89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0"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02"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0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0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7"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0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09"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1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1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4"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16"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1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1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2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1"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23"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2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5"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6"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27"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8"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29"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30"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31"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32"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155575</xdr:rowOff>
    </xdr:to>
    <xdr:sp>
      <xdr:nvSpPr>
        <xdr:cNvPr id="933" name=" "/>
        <xdr:cNvSpPr txBox="1"/>
      </xdr:nvSpPr>
      <xdr:spPr>
        <a:xfrm>
          <a:off x="3273425" y="1668081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150495</xdr:rowOff>
    </xdr:to>
    <xdr:sp>
      <xdr:nvSpPr>
        <xdr:cNvPr id="934" name=" "/>
        <xdr:cNvSpPr txBox="1"/>
      </xdr:nvSpPr>
      <xdr:spPr>
        <a:xfrm>
          <a:off x="3273425" y="1668081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35"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36"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37"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38"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39"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40"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41"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42"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43"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44"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45"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46"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156210</xdr:rowOff>
    </xdr:to>
    <xdr:sp>
      <xdr:nvSpPr>
        <xdr:cNvPr id="947" name=" "/>
        <xdr:cNvSpPr txBox="1"/>
      </xdr:nvSpPr>
      <xdr:spPr>
        <a:xfrm>
          <a:off x="3273425" y="1668081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135</xdr:row>
      <xdr:rowOff>0</xdr:rowOff>
    </xdr:from>
    <xdr:to>
      <xdr:col>3</xdr:col>
      <xdr:colOff>1441074</xdr:colOff>
      <xdr:row>135</xdr:row>
      <xdr:rowOff>151130</xdr:rowOff>
    </xdr:to>
    <xdr:sp>
      <xdr:nvSpPr>
        <xdr:cNvPr id="948" name=" "/>
        <xdr:cNvSpPr txBox="1"/>
      </xdr:nvSpPr>
      <xdr:spPr>
        <a:xfrm>
          <a:off x="3273425" y="1668081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949"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950"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951"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5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53"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5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55"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56"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57"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58"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59"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60"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61"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62"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63"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964"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965"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966"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967"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6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6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7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7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7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7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7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7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7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7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7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7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8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8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8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8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8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9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9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9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9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9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9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9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99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9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99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0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0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0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0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0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1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1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1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1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1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2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2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2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2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2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3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3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3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3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3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3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3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3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038"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039"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040"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1"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43"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4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5"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6"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47"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8"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49"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50"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51"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5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053"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05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055"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056"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057"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5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5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6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6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6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6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6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6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6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6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6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6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7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7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7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7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7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8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8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8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8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8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8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8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8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8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8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9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9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9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09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09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0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0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0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0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0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1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1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1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1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1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2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2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2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2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2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2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2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2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128"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129"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130"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1"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33"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3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5"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6"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37"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8"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39"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40"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41"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4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143"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14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145"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146"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153035</xdr:rowOff>
    </xdr:to>
    <xdr:sp>
      <xdr:nvSpPr>
        <xdr:cNvPr id="1147" name=" "/>
        <xdr:cNvSpPr txBox="1"/>
      </xdr:nvSpPr>
      <xdr:spPr>
        <a:xfrm>
          <a:off x="2830195" y="164738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4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4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5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5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5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5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5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5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5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5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5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5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6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6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6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6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6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7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71"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7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7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7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7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7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7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78"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7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8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3"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85"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8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8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8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0"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92"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9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9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7"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19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199"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0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0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4"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06"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0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8"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09"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10"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11"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12"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13"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14"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15"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155575</xdr:rowOff>
    </xdr:to>
    <xdr:sp>
      <xdr:nvSpPr>
        <xdr:cNvPr id="1216" name=" "/>
        <xdr:cNvSpPr txBox="1"/>
      </xdr:nvSpPr>
      <xdr:spPr>
        <a:xfrm>
          <a:off x="3273425" y="164738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150495</xdr:rowOff>
    </xdr:to>
    <xdr:sp>
      <xdr:nvSpPr>
        <xdr:cNvPr id="1217" name=" "/>
        <xdr:cNvSpPr txBox="1"/>
      </xdr:nvSpPr>
      <xdr:spPr>
        <a:xfrm>
          <a:off x="3273425" y="164738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218"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219"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133</xdr:row>
      <xdr:rowOff>0</xdr:rowOff>
    </xdr:from>
    <xdr:to>
      <xdr:col>3</xdr:col>
      <xdr:colOff>94615</xdr:colOff>
      <xdr:row>133</xdr:row>
      <xdr:rowOff>151130</xdr:rowOff>
    </xdr:to>
    <xdr:sp>
      <xdr:nvSpPr>
        <xdr:cNvPr id="1220" name=" "/>
        <xdr:cNvSpPr txBox="1"/>
      </xdr:nvSpPr>
      <xdr:spPr>
        <a:xfrm>
          <a:off x="2830195" y="164738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1"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23"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2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5"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6"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27"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8"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29"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30"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31"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32"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156210</xdr:rowOff>
    </xdr:to>
    <xdr:sp>
      <xdr:nvSpPr>
        <xdr:cNvPr id="1233" name=" "/>
        <xdr:cNvSpPr txBox="1"/>
      </xdr:nvSpPr>
      <xdr:spPr>
        <a:xfrm>
          <a:off x="3273425" y="164738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133</xdr:row>
      <xdr:rowOff>0</xdr:rowOff>
    </xdr:from>
    <xdr:to>
      <xdr:col>3</xdr:col>
      <xdr:colOff>1441074</xdr:colOff>
      <xdr:row>133</xdr:row>
      <xdr:rowOff>151130</xdr:rowOff>
    </xdr:to>
    <xdr:sp>
      <xdr:nvSpPr>
        <xdr:cNvPr id="1234" name=" "/>
        <xdr:cNvSpPr txBox="1"/>
      </xdr:nvSpPr>
      <xdr:spPr>
        <a:xfrm>
          <a:off x="3273425" y="164738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35"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36"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37"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3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39"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0"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1"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42"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3"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44"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5"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6"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47"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49"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0"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51"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2"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3"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54"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5"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56"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7"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59"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0"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1"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2"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3"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4"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5"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6"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7"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69"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70"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1"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2"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3"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4"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5"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6"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7"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7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79"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0"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1"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82"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3"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4"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85"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6"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87"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89"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90"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1"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2"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3"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94"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5"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6"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97"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13</xdr:row>
      <xdr:rowOff>0</xdr:rowOff>
    </xdr:from>
    <xdr:to>
      <xdr:col>6</xdr:col>
      <xdr:colOff>1321349</xdr:colOff>
      <xdr:row>14</xdr:row>
      <xdr:rowOff>676910</xdr:rowOff>
    </xdr:to>
    <xdr:sp>
      <xdr:nvSpPr>
        <xdr:cNvPr id="1298" name=" "/>
        <xdr:cNvSpPr txBox="1"/>
      </xdr:nvSpPr>
      <xdr:spPr>
        <a:xfrm>
          <a:off x="8556625"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13</xdr:row>
      <xdr:rowOff>0</xdr:rowOff>
    </xdr:from>
    <xdr:to>
      <xdr:col>7</xdr:col>
      <xdr:colOff>1820029</xdr:colOff>
      <xdr:row>14</xdr:row>
      <xdr:rowOff>676910</xdr:rowOff>
    </xdr:to>
    <xdr:sp>
      <xdr:nvSpPr>
        <xdr:cNvPr id="1299" name=" "/>
        <xdr:cNvSpPr txBox="1"/>
      </xdr:nvSpPr>
      <xdr:spPr>
        <a:xfrm>
          <a:off x="10546080" y="125666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00"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0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02"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0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0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0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0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0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0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1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1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1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1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1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1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1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317"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31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319"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6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3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3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90"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9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392"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9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9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9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9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9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39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39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49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49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49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49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49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49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49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497"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49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4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6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569"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570"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57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7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7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7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7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7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7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7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7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8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8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8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8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58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58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586"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587"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58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5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5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0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1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3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4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4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5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659"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660"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66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6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6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6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6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6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6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6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6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7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7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7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7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67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67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676"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677"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67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9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6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6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0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0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1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1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1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2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3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4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4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4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50"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1"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2"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53"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4"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5"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56"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7"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58"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5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0"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61"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2"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3"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4"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65"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6"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7"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68"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176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1770"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77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772"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773"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7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7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7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7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7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7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8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8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8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8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8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8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78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78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78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789"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790"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7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7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861"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862"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1863"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6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6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6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6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6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6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7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7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7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7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7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7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187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187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878"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879"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880"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8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8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95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95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195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19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19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0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1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02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02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02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2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2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2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3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3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3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3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03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04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04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04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04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0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0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6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9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1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1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0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0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0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0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0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0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1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1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1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1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1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2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22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22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6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2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2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93"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9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29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9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29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9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29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30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30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30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3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30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310"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31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31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7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3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3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0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0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0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0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1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1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1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1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1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1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1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1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1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1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2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42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42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42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42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3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4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4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5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6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6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6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7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4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4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9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9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49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9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49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0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0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0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0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0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0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0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0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0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0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1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1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51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51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51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1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2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6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5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5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58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58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258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8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8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9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9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9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9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9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9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9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9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59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59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260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260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0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0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0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75"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76"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677"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6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6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7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7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3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38"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3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0"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1"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2"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3"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4"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5"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6"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7"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8"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4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50"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2851"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2"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3"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4"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5"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6"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7"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2858"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859"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860"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86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9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8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8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0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0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1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1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1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2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93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93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293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3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3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4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4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4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5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6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6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6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7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29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29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0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0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0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0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0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0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0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1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1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1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1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1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1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1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1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1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1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2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2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2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2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2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3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3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3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3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3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3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3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3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38"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3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4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4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4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4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4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4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4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4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4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4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5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5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5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53"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54"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55"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56"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57"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58"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59"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60"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1"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62"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3"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4"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65"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6"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7"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68"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69"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70"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71"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72"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66</xdr:row>
      <xdr:rowOff>0</xdr:rowOff>
    </xdr:from>
    <xdr:to>
      <xdr:col>6</xdr:col>
      <xdr:colOff>1321349</xdr:colOff>
      <xdr:row>67</xdr:row>
      <xdr:rowOff>461010</xdr:rowOff>
    </xdr:to>
    <xdr:sp>
      <xdr:nvSpPr>
        <xdr:cNvPr id="3073" name=" "/>
        <xdr:cNvSpPr txBox="1"/>
      </xdr:nvSpPr>
      <xdr:spPr>
        <a:xfrm>
          <a:off x="8556625"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66</xdr:row>
      <xdr:rowOff>0</xdr:rowOff>
    </xdr:from>
    <xdr:to>
      <xdr:col>7</xdr:col>
      <xdr:colOff>1820029</xdr:colOff>
      <xdr:row>67</xdr:row>
      <xdr:rowOff>461010</xdr:rowOff>
    </xdr:to>
    <xdr:sp>
      <xdr:nvSpPr>
        <xdr:cNvPr id="3074" name=" "/>
        <xdr:cNvSpPr txBox="1"/>
      </xdr:nvSpPr>
      <xdr:spPr>
        <a:xfrm>
          <a:off x="10546080" y="842200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7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7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07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7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7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8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8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8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8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8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8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8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8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8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8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09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09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09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09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09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0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0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0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1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1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2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16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16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16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6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6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6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7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7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7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7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17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18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18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18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18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1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1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2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25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25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25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5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5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5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6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6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6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6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26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27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271"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272"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27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7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2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2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1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344"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345"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34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4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4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4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5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5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5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5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5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6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6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6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6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6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7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7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7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37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37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3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3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8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9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4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4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0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0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0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0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1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1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1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1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1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2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2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2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2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2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3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3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3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3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3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3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37"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3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3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4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4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4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4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44"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4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4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54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54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5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5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5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5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6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6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6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6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7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7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7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8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8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9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9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59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5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0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0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0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0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0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0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0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0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1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1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1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1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1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1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1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2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2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2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2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2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2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2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2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2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2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3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63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63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6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69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0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0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0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0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0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0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0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0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1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1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1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1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1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1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1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71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718"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719"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2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2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5"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26"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28"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2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30"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3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732"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733"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73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735"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3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3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4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5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5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6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7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8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8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8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9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79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79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0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0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0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0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0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0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0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0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08"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0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1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1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1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1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1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1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1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1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1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1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2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2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82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82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82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825"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2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2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3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4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4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5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6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7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7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7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8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8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8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9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9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9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9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89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89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9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9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898"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89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0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0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0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0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0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0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0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0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0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0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1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1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1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913"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914"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153035</xdr:rowOff>
    </xdr:to>
    <xdr:sp>
      <xdr:nvSpPr>
        <xdr:cNvPr id="3915" name=" "/>
        <xdr:cNvSpPr txBox="1"/>
      </xdr:nvSpPr>
      <xdr:spPr>
        <a:xfrm>
          <a:off x="2830195" y="84220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1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1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1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1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2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2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2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2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2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3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3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3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3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39"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4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4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46"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4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4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5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1"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53"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5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5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8"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5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60"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6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6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6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6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65"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6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67"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6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6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7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2"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74"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7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6"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7"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78"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79"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80"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81"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82"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83"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155575</xdr:rowOff>
    </xdr:to>
    <xdr:sp>
      <xdr:nvSpPr>
        <xdr:cNvPr id="3984" name=" "/>
        <xdr:cNvSpPr txBox="1"/>
      </xdr:nvSpPr>
      <xdr:spPr>
        <a:xfrm>
          <a:off x="3273425" y="84220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150495</xdr:rowOff>
    </xdr:to>
    <xdr:sp>
      <xdr:nvSpPr>
        <xdr:cNvPr id="3985" name=" "/>
        <xdr:cNvSpPr txBox="1"/>
      </xdr:nvSpPr>
      <xdr:spPr>
        <a:xfrm>
          <a:off x="3273425" y="84220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986"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987"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66</xdr:row>
      <xdr:rowOff>0</xdr:rowOff>
    </xdr:from>
    <xdr:to>
      <xdr:col>3</xdr:col>
      <xdr:colOff>94615</xdr:colOff>
      <xdr:row>66</xdr:row>
      <xdr:rowOff>151130</xdr:rowOff>
    </xdr:to>
    <xdr:sp>
      <xdr:nvSpPr>
        <xdr:cNvPr id="3988" name=" "/>
        <xdr:cNvSpPr txBox="1"/>
      </xdr:nvSpPr>
      <xdr:spPr>
        <a:xfrm>
          <a:off x="2830195" y="84220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89"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9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91"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9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93"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94"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95"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96"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3997"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98"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3999"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4000"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156210</xdr:rowOff>
    </xdr:to>
    <xdr:sp>
      <xdr:nvSpPr>
        <xdr:cNvPr id="4001" name=" "/>
        <xdr:cNvSpPr txBox="1"/>
      </xdr:nvSpPr>
      <xdr:spPr>
        <a:xfrm>
          <a:off x="3273425" y="84220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66</xdr:row>
      <xdr:rowOff>0</xdr:rowOff>
    </xdr:from>
    <xdr:to>
      <xdr:col>3</xdr:col>
      <xdr:colOff>1441074</xdr:colOff>
      <xdr:row>66</xdr:row>
      <xdr:rowOff>151130</xdr:rowOff>
    </xdr:to>
    <xdr:sp>
      <xdr:nvSpPr>
        <xdr:cNvPr id="4002" name=" "/>
        <xdr:cNvSpPr txBox="1"/>
      </xdr:nvSpPr>
      <xdr:spPr>
        <a:xfrm>
          <a:off x="3273425" y="84220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03"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04"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05"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06"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07"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08"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09"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10"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1"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12"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3"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4"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15"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6"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7"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18"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19"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0"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1"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22"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3"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024"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5"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6"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7"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8"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29"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0"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1"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2"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3"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4"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5"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6"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037"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11"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2"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3"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4"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5"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6"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7"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18"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19"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20"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1"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2"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23"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4"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5"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26"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7"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28"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29"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0"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31"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2"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3"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4"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35"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6"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7"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38"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1228639</xdr:colOff>
      <xdr:row>51</xdr:row>
      <xdr:rowOff>0</xdr:rowOff>
    </xdr:from>
    <xdr:to>
      <xdr:col>6</xdr:col>
      <xdr:colOff>1321349</xdr:colOff>
      <xdr:row>53</xdr:row>
      <xdr:rowOff>105410</xdr:rowOff>
    </xdr:to>
    <xdr:sp>
      <xdr:nvSpPr>
        <xdr:cNvPr id="4139" name=" "/>
        <xdr:cNvSpPr txBox="1"/>
      </xdr:nvSpPr>
      <xdr:spPr>
        <a:xfrm>
          <a:off x="8556625"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1727319</xdr:colOff>
      <xdr:row>51</xdr:row>
      <xdr:rowOff>0</xdr:rowOff>
    </xdr:from>
    <xdr:to>
      <xdr:col>7</xdr:col>
      <xdr:colOff>1820029</xdr:colOff>
      <xdr:row>53</xdr:row>
      <xdr:rowOff>105410</xdr:rowOff>
    </xdr:to>
    <xdr:sp>
      <xdr:nvSpPr>
        <xdr:cNvPr id="4140" name=" "/>
        <xdr:cNvSpPr txBox="1"/>
      </xdr:nvSpPr>
      <xdr:spPr>
        <a:xfrm>
          <a:off x="10546080" y="663003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87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87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87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8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8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8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8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8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9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9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89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89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489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489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489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8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8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8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96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96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496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7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7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7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7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7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8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8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49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498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498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498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9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9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49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49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0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0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3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4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5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05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05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05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5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6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6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6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6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6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6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6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6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6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6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7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07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07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07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07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07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7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7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8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9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0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0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14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14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14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4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5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5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5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5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5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5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5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5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6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16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16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16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16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16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6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7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1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1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23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23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23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3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4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4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4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4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4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4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4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4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4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4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25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2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25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25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25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5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6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2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2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32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32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32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2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3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3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3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3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3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3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3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3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3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3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4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34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34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34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34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34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7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8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9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3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3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41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41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418"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5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5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6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6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6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7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7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7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7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7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8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8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8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4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4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48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49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491"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49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49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49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49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49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49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49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49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0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0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0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0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0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0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50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50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508"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1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2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4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4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5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5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5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6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6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6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6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6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7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7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7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7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57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57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58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581"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8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8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8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8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8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8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8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9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9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9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9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59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59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59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59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5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5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5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6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6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66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66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67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7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7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7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7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8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8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68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68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68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68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68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9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6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6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1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2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4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4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5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5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5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75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75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76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6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6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6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6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7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7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7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77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77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77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77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77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8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8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9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9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7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7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0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0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1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2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3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4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4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4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84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84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85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5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5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5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5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6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6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6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86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86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86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86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86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6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7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7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7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7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7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8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8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8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9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9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9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8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8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0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0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1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2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3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93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93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594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4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4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4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4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5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5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5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595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595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95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95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5957"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6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6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6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6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6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7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7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7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7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8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8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9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9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59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59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0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0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028"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029"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030"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4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4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4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5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5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5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6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6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6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7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0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0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01"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02"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0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7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7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176"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1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1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2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2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4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4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4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5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5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5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5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6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6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6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6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6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7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7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7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7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7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7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7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7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7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7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80"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8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8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8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8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9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9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9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9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29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95"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9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29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9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29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0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0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0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0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0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0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0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0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0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0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1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1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312"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31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3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4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5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5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6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3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3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384"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385"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38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8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8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8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9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9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9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39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39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0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01"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02"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0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474"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475"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47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7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7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7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8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8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8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8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48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49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91"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92"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49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4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4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4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564"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565"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56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6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6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6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7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7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7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7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7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8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8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8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8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8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9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9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9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59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59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5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5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1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2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3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3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3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3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4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4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4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4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4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5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5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5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5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5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6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6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6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6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6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6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67"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6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6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7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7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7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7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74"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7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7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67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67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8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8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8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8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9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9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6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69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0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0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0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1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1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2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2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2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3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3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3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3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3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3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3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3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4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4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4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4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4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4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4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5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5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5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5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5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5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5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5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6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76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76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6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7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7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2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3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3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3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3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3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3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3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3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4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4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4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4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4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4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4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84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84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849"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5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5"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56"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58"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5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60"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6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862"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863"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86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86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6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6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7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8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8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9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8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8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0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1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1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1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2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2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2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3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3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3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3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3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3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93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93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693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3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4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4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4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4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4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4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4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4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4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4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5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695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695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95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95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695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5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5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6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7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7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8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9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69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69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0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0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0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1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1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1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2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2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2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2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2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2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02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02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02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2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3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3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3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3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3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3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3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3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3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3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4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04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04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7043"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7044"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153035</xdr:rowOff>
    </xdr:to>
    <xdr:sp>
      <xdr:nvSpPr>
        <xdr:cNvPr id="7045" name=" "/>
        <xdr:cNvSpPr txBox="1"/>
      </xdr:nvSpPr>
      <xdr:spPr>
        <a:xfrm>
          <a:off x="2830195" y="162502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4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4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4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4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5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5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5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5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5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6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6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6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6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69"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7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7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76"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7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7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8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1"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83"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8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8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8"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8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90"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9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9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9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9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95"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9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97"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09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09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0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2"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04"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0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6"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7"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08"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09"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10"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11"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12"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13"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155575</xdr:rowOff>
    </xdr:to>
    <xdr:sp>
      <xdr:nvSpPr>
        <xdr:cNvPr id="7114" name=" "/>
        <xdr:cNvSpPr txBox="1"/>
      </xdr:nvSpPr>
      <xdr:spPr>
        <a:xfrm>
          <a:off x="3273425" y="162502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150495</xdr:rowOff>
    </xdr:to>
    <xdr:sp>
      <xdr:nvSpPr>
        <xdr:cNvPr id="7115" name=" "/>
        <xdr:cNvSpPr txBox="1"/>
      </xdr:nvSpPr>
      <xdr:spPr>
        <a:xfrm>
          <a:off x="3273425" y="162502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116"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117"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129</xdr:row>
      <xdr:rowOff>0</xdr:rowOff>
    </xdr:from>
    <xdr:to>
      <xdr:col>3</xdr:col>
      <xdr:colOff>94615</xdr:colOff>
      <xdr:row>129</xdr:row>
      <xdr:rowOff>151130</xdr:rowOff>
    </xdr:to>
    <xdr:sp>
      <xdr:nvSpPr>
        <xdr:cNvPr id="7118" name=" "/>
        <xdr:cNvSpPr txBox="1"/>
      </xdr:nvSpPr>
      <xdr:spPr>
        <a:xfrm>
          <a:off x="2830195" y="162502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19"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2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21"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2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23"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24"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25"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26"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27"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28"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29"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30"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156210</xdr:rowOff>
    </xdr:to>
    <xdr:sp>
      <xdr:nvSpPr>
        <xdr:cNvPr id="7131" name=" "/>
        <xdr:cNvSpPr txBox="1"/>
      </xdr:nvSpPr>
      <xdr:spPr>
        <a:xfrm>
          <a:off x="3273425" y="162502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129</xdr:row>
      <xdr:rowOff>0</xdr:rowOff>
    </xdr:from>
    <xdr:to>
      <xdr:col>3</xdr:col>
      <xdr:colOff>1441074</xdr:colOff>
      <xdr:row>129</xdr:row>
      <xdr:rowOff>151130</xdr:rowOff>
    </xdr:to>
    <xdr:sp>
      <xdr:nvSpPr>
        <xdr:cNvPr id="7132" name=" "/>
        <xdr:cNvSpPr txBox="1"/>
      </xdr:nvSpPr>
      <xdr:spPr>
        <a:xfrm>
          <a:off x="3273425" y="162502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37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37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37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7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7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7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7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8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8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8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38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38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39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39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39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3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3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3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3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3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3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3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46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46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46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6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6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6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6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7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7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7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4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47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48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48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8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9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4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9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4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0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2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4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4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55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55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55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5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5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5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5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5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6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6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6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6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6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6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6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56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56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56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57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57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7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7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8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8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5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5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64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64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64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4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4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4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5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5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5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5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5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5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5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65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65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65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66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66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6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7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6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6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73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73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73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3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3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3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3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3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4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4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4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4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4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4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74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7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74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75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75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5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6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7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7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82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82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82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2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2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2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2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2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3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3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3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3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3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3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3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83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83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83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84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84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7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8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8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8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8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91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91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7914"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4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5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6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6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6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7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7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7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7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8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8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79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79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98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98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7987"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8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8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99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99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9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9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99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9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9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99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799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799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0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0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00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00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004"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1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2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3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4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4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5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5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5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6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6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6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6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7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7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7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7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07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07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077"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7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8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8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8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8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8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8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8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8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8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8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09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09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09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09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0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0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4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5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6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6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16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16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16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6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6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6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7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7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7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7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17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18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18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18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18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8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1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1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1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2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3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4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4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5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5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25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25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25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5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5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5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6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6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6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6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26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27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27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27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27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7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8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8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9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29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2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0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1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2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2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3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4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4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34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34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34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4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4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4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5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5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5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5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35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36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36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36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36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6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6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7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7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7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7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8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8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8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8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9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39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3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0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1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2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2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43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43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43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3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3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3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4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4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4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4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44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45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45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45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453"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5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6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6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6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6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7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7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7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7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7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8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8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9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4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9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4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0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24"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25"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26"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3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4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4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4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5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5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5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6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6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7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5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5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97"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98"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59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67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67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672"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6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6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7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7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4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4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4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4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4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5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5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5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5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5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6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6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6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6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6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7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7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7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7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7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7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76"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7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7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8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8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8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8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8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9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91"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9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79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9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9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9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79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9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79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0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0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0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0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0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0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0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0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808"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80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2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4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4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5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6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8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8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880"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881"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88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8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8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8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8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8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8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8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9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9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9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9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9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89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89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897"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898"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89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970"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971"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897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7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7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7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7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7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7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8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8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8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8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8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898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898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987"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988"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898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89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89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3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060"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061"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06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6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6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6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6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6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6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6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7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7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7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7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7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8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8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8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8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08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09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0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0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1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2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2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3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3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3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3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4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4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4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4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4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5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5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5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5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6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63"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6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6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6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70"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7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7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17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17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7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7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8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8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8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9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9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9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1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9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1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0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0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0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1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1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1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2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2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3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3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3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3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3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4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4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4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4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4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5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5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5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5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5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5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5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25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25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6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2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2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2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2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2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3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3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3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3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3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3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3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3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3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3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4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4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4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34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34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345"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4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4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1"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52"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4"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5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56"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358"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359"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36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36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6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6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6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7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7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7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8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9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3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39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0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1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2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2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2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2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2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2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2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2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2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3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3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43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43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43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3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3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3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3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3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4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4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4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4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4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4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4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44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44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44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45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45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5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5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5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6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6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6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7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8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8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9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4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4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0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1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1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1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1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1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1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1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1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1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2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2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52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52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52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2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2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2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2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2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3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3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3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3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3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3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3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53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53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539"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540"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153035</xdr:rowOff>
    </xdr:to>
    <xdr:sp>
      <xdr:nvSpPr>
        <xdr:cNvPr id="9541" name=" "/>
        <xdr:cNvSpPr txBox="1"/>
      </xdr:nvSpPr>
      <xdr:spPr>
        <a:xfrm>
          <a:off x="2830195" y="192595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4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4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4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4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4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4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4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4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5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5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5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5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5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5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5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5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5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5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6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65"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6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6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6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72"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7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7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7"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7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79"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8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8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4"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86"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8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8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9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1"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93"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9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59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8"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59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00"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0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02"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03"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04"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05"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06"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07"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08"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09"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155575</xdr:rowOff>
    </xdr:to>
    <xdr:sp>
      <xdr:nvSpPr>
        <xdr:cNvPr id="9610" name=" "/>
        <xdr:cNvSpPr txBox="1"/>
      </xdr:nvSpPr>
      <xdr:spPr>
        <a:xfrm>
          <a:off x="3273425" y="192595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150495</xdr:rowOff>
    </xdr:to>
    <xdr:sp>
      <xdr:nvSpPr>
        <xdr:cNvPr id="9611" name=" "/>
        <xdr:cNvSpPr txBox="1"/>
      </xdr:nvSpPr>
      <xdr:spPr>
        <a:xfrm>
          <a:off x="3273425" y="192595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612"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613"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18</xdr:row>
      <xdr:rowOff>0</xdr:rowOff>
    </xdr:from>
    <xdr:to>
      <xdr:col>3</xdr:col>
      <xdr:colOff>94615</xdr:colOff>
      <xdr:row>18</xdr:row>
      <xdr:rowOff>151130</xdr:rowOff>
    </xdr:to>
    <xdr:sp>
      <xdr:nvSpPr>
        <xdr:cNvPr id="9614" name=" "/>
        <xdr:cNvSpPr txBox="1"/>
      </xdr:nvSpPr>
      <xdr:spPr>
        <a:xfrm>
          <a:off x="2830195" y="192595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15"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1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17"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1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19"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20"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21"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22"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23"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24"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25"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26"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156210</xdr:rowOff>
    </xdr:to>
    <xdr:sp>
      <xdr:nvSpPr>
        <xdr:cNvPr id="9627" name=" "/>
        <xdr:cNvSpPr txBox="1"/>
      </xdr:nvSpPr>
      <xdr:spPr>
        <a:xfrm>
          <a:off x="3273425" y="192595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18</xdr:row>
      <xdr:rowOff>0</xdr:rowOff>
    </xdr:from>
    <xdr:to>
      <xdr:col>3</xdr:col>
      <xdr:colOff>1441074</xdr:colOff>
      <xdr:row>18</xdr:row>
      <xdr:rowOff>151130</xdr:rowOff>
    </xdr:to>
    <xdr:sp>
      <xdr:nvSpPr>
        <xdr:cNvPr id="9628" name=" "/>
        <xdr:cNvSpPr txBox="1"/>
      </xdr:nvSpPr>
      <xdr:spPr>
        <a:xfrm>
          <a:off x="3273425" y="192595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62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63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63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3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3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3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3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3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3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3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3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4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4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4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4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64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64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64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64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64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6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6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71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72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72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2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2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2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2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2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2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2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2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3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3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3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3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7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73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73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73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4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4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5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6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8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9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7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7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0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80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80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81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1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1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1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1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2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2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2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82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82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82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82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82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2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3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3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4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8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8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89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89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90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0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0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0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1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1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1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1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1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91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91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991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2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2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99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99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98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98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999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9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9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999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999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0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0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0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0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0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0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1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1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0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07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07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08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8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8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8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8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9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9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9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09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09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9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9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09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0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2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3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4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16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16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170"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1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1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0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0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1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1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2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2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2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2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3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3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3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3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24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24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243"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4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4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4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4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4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4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5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5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5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5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5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5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25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25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25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25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260"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7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7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9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2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29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0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0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0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1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1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1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2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2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2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2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3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33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33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333"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3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3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3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3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3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4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4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4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4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4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4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34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34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34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34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3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3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0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0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1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1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42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42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42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2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2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2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2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2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2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2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3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3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3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3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43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43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43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43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43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4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7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7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9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4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49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0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0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0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51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51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51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1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1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1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1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1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1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1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2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2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2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2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2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52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52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52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52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52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3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3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4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4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5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6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7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7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8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9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9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5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59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0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0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0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0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0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0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0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0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0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0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1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1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1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1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1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1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1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61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61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61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2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2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2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2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3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3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3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3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4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4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4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5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6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7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7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8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6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6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9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9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69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9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9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9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9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9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69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69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70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70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70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70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70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070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070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0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0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09"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1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1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1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2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2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2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2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3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3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3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4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4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5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6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80"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81"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782"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9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9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7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79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0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0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1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1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1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2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2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853"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854"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85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8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8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92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92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0928"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09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09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099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0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0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0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0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0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0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0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0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1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1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1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1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1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1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1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1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1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1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2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2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2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2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2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3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3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32"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3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3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3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3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3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3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4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4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4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4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4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4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4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47"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4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04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5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5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5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5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5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6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6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06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06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064"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06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8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9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0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0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0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1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1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136"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137"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13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3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4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4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4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4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4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4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4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4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4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4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5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15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15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153"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154"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15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1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1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226"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227"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22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2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3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3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3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3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3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3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3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3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3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4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24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24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243"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244"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24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9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2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2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316"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317"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31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1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2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2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2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2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2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2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2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2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2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2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3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3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3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3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3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4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4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4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4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4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34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34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7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7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8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8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8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9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9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9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9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9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9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39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9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39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0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0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0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0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1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1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1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1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1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1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1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19"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2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2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26"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2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42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43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3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3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4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4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4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4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4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5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5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5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6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6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6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6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7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7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7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8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8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8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8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9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9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9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49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4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0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0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0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1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1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1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1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1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1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8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58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5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8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8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8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8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8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9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9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9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9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9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9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9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59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59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59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60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601"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0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0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0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07"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08"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0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10"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1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12"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1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14"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15"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61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61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1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2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2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2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3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3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4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4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4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5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6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6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7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7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8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8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8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8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8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8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68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68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68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68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69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9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9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69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69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0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0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0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0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0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0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0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0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0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1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1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1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2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2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3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3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3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4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5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5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6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6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7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7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7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7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7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7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7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77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77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77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78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8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8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8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8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9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9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9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79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79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95"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96"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153035</xdr:rowOff>
    </xdr:to>
    <xdr:sp>
      <xdr:nvSpPr>
        <xdr:cNvPr id="11797" name=" "/>
        <xdr:cNvSpPr txBox="1"/>
      </xdr:nvSpPr>
      <xdr:spPr>
        <a:xfrm>
          <a:off x="2830195" y="20466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9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79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0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0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0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0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0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0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0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0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0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0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1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1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1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1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1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2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21"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2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2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2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2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2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2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28"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2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3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3"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35"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3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3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3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0"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42"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4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4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7"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4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49"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5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5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4"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56"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5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8"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59"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60"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61"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62"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63"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64"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65"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155575</xdr:rowOff>
    </xdr:to>
    <xdr:sp>
      <xdr:nvSpPr>
        <xdr:cNvPr id="11866" name=" "/>
        <xdr:cNvSpPr txBox="1"/>
      </xdr:nvSpPr>
      <xdr:spPr>
        <a:xfrm>
          <a:off x="3273425" y="20466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150495</xdr:rowOff>
    </xdr:to>
    <xdr:sp>
      <xdr:nvSpPr>
        <xdr:cNvPr id="11867" name=" "/>
        <xdr:cNvSpPr txBox="1"/>
      </xdr:nvSpPr>
      <xdr:spPr>
        <a:xfrm>
          <a:off x="3273425" y="20466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868"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869"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19</xdr:row>
      <xdr:rowOff>0</xdr:rowOff>
    </xdr:from>
    <xdr:to>
      <xdr:col>3</xdr:col>
      <xdr:colOff>94615</xdr:colOff>
      <xdr:row>19</xdr:row>
      <xdr:rowOff>151130</xdr:rowOff>
    </xdr:to>
    <xdr:sp>
      <xdr:nvSpPr>
        <xdr:cNvPr id="11870" name=" "/>
        <xdr:cNvSpPr txBox="1"/>
      </xdr:nvSpPr>
      <xdr:spPr>
        <a:xfrm>
          <a:off x="2830195" y="20466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1"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73"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7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5"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6"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77"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8"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79"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80"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81"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82"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156210</xdr:rowOff>
    </xdr:to>
    <xdr:sp>
      <xdr:nvSpPr>
        <xdr:cNvPr id="11883" name=" "/>
        <xdr:cNvSpPr txBox="1"/>
      </xdr:nvSpPr>
      <xdr:spPr>
        <a:xfrm>
          <a:off x="3273425" y="20466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19</xdr:row>
      <xdr:rowOff>0</xdr:rowOff>
    </xdr:from>
    <xdr:to>
      <xdr:col>3</xdr:col>
      <xdr:colOff>1441074</xdr:colOff>
      <xdr:row>19</xdr:row>
      <xdr:rowOff>151130</xdr:rowOff>
    </xdr:to>
    <xdr:sp>
      <xdr:nvSpPr>
        <xdr:cNvPr id="11884" name=" "/>
        <xdr:cNvSpPr txBox="1"/>
      </xdr:nvSpPr>
      <xdr:spPr>
        <a:xfrm>
          <a:off x="3273425" y="20466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Q152"/>
  <sheetViews>
    <sheetView tabSelected="1" zoomScale="80" zoomScaleNormal="80" topLeftCell="A128" workbookViewId="0">
      <selection activeCell="J141" sqref="J141"/>
    </sheetView>
  </sheetViews>
  <sheetFormatPr defaultColWidth="9" defaultRowHeight="13.5"/>
  <cols>
    <col min="1" max="1" width="9.10833333333333" style="2" customWidth="1"/>
    <col min="2" max="2" width="13" style="2" customWidth="1"/>
    <col min="3" max="3" width="15.0333333333333" style="2" customWidth="1"/>
    <col min="4" max="4" width="29.625" style="2" customWidth="1"/>
    <col min="5" max="5" width="12.65" style="2" customWidth="1"/>
    <col min="6" max="6" width="16.7583333333333" style="2" customWidth="1"/>
    <col min="7" max="7" width="19.5583333333333" style="2" customWidth="1"/>
    <col min="8" max="8" width="69.9166666666667" style="12" customWidth="1"/>
    <col min="9" max="9" width="11.2416666666667" style="2" customWidth="1"/>
    <col min="10" max="11" width="7.625" style="2" customWidth="1"/>
    <col min="12" max="13" width="11.125" style="2" customWidth="1"/>
    <col min="14" max="14" width="12.875" style="2" customWidth="1"/>
    <col min="15" max="16" width="9.375" style="2" customWidth="1"/>
    <col min="17" max="17" width="6.125" style="2" customWidth="1"/>
    <col min="18" max="18" width="24.4083333333333" style="2" customWidth="1"/>
    <col min="19" max="19" width="18.3916666666667" style="2" customWidth="1"/>
    <col min="20" max="20" width="10.375" style="2" customWidth="1"/>
    <col min="21" max="21" width="10.225" style="2" customWidth="1"/>
    <col min="22" max="24" width="8.525" style="2" customWidth="1"/>
    <col min="25" max="25" width="13.375" style="2" customWidth="1"/>
    <col min="26" max="26" width="12.625" style="2" customWidth="1"/>
    <col min="27" max="27" width="6.175" style="2" customWidth="1"/>
    <col min="28" max="28" width="8.39166666666667" style="2" customWidth="1"/>
    <col min="29" max="29" width="6.175" style="2" customWidth="1"/>
    <col min="30" max="30" width="9.54166666666667" style="2" customWidth="1"/>
    <col min="31" max="31" width="6.175" style="2" customWidth="1"/>
    <col min="32" max="32" width="11.6083333333333" style="2" customWidth="1"/>
    <col min="33" max="33" width="36.625" style="2" customWidth="1"/>
    <col min="34" max="34" width="9" style="2" customWidth="1"/>
    <col min="35" max="35" width="12.1416666666667" style="10" customWidth="1"/>
    <col min="36" max="36" width="14.2833333333333" style="2" customWidth="1"/>
    <col min="37" max="37" width="35.8833333333333" style="2" customWidth="1"/>
    <col min="38" max="16374" width="9" style="2"/>
    <col min="16375" max="16384" width="9" style="4"/>
  </cols>
  <sheetData>
    <row r="1" s="1" customFormat="1" ht="60" customHeight="1" spans="1:43">
      <c r="A1" s="13" t="s">
        <v>0</v>
      </c>
      <c r="B1" s="13"/>
      <c r="C1" s="13"/>
      <c r="D1" s="13"/>
      <c r="E1" s="13"/>
      <c r="F1" s="13"/>
      <c r="G1" s="13"/>
      <c r="H1" s="14"/>
      <c r="I1" s="13"/>
      <c r="J1" s="13"/>
      <c r="K1" s="13"/>
      <c r="L1" s="13"/>
      <c r="M1" s="13"/>
      <c r="N1" s="13"/>
      <c r="O1" s="13"/>
      <c r="P1" s="13"/>
      <c r="Q1" s="13"/>
      <c r="R1" s="13"/>
      <c r="S1" s="13"/>
      <c r="T1" s="13"/>
      <c r="U1" s="13"/>
      <c r="V1" s="13"/>
      <c r="W1" s="13"/>
      <c r="X1" s="13"/>
      <c r="Y1" s="13"/>
      <c r="Z1" s="13"/>
      <c r="AA1" s="13"/>
      <c r="AB1" s="13"/>
      <c r="AC1" s="13"/>
      <c r="AD1" s="13"/>
      <c r="AE1" s="13"/>
      <c r="AF1" s="13"/>
      <c r="AG1" s="13"/>
      <c r="AH1" s="13"/>
      <c r="AI1" s="59"/>
      <c r="AJ1" s="2"/>
      <c r="AK1" s="2"/>
      <c r="AL1" s="2"/>
      <c r="AM1" s="2"/>
      <c r="AN1" s="2"/>
      <c r="AO1" s="2"/>
      <c r="AP1" s="2"/>
      <c r="AQ1" s="2"/>
    </row>
    <row r="2" s="2" customFormat="1" spans="1:35">
      <c r="A2" s="15"/>
      <c r="B2" s="15"/>
      <c r="C2" s="15"/>
      <c r="D2" s="15"/>
      <c r="E2" s="15"/>
      <c r="F2" s="15"/>
      <c r="G2" s="15"/>
      <c r="H2" s="16"/>
      <c r="I2" s="15"/>
      <c r="J2" s="15"/>
      <c r="K2" s="15"/>
      <c r="L2" s="15"/>
      <c r="M2" s="15"/>
      <c r="N2" s="15"/>
      <c r="O2" s="15"/>
      <c r="P2" s="15"/>
      <c r="Q2" s="15"/>
      <c r="R2" s="15"/>
      <c r="S2" s="15"/>
      <c r="T2" s="15"/>
      <c r="U2" s="15"/>
      <c r="V2" s="15"/>
      <c r="W2" s="15"/>
      <c r="X2" s="15"/>
      <c r="Y2" s="15"/>
      <c r="Z2" s="15"/>
      <c r="AA2" s="15"/>
      <c r="AB2" s="15"/>
      <c r="AC2" s="15"/>
      <c r="AD2" s="15"/>
      <c r="AE2" s="15"/>
      <c r="AF2" s="15"/>
      <c r="AG2" s="15"/>
      <c r="AH2" s="60"/>
      <c r="AI2" s="10"/>
    </row>
    <row r="3" s="2" customFormat="1" ht="24" customHeight="1" spans="1:35">
      <c r="A3" s="17" t="s">
        <v>1</v>
      </c>
      <c r="B3" s="17" t="s">
        <v>2</v>
      </c>
      <c r="C3" s="17" t="s">
        <v>3</v>
      </c>
      <c r="D3" s="17" t="s">
        <v>4</v>
      </c>
      <c r="E3" s="17" t="s">
        <v>5</v>
      </c>
      <c r="F3" s="17" t="s">
        <v>6</v>
      </c>
      <c r="G3" s="17" t="s">
        <v>7</v>
      </c>
      <c r="H3" s="17" t="s">
        <v>8</v>
      </c>
      <c r="I3" s="17" t="s">
        <v>9</v>
      </c>
      <c r="J3" s="43" t="s">
        <v>10</v>
      </c>
      <c r="K3" s="43"/>
      <c r="L3" s="43"/>
      <c r="M3" s="43"/>
      <c r="N3" s="43"/>
      <c r="O3" s="43"/>
      <c r="P3" s="43"/>
      <c r="Q3" s="43"/>
      <c r="R3" s="43" t="s">
        <v>11</v>
      </c>
      <c r="S3" s="43" t="s">
        <v>12</v>
      </c>
      <c r="T3" s="17" t="s">
        <v>13</v>
      </c>
      <c r="U3" s="17"/>
      <c r="V3" s="17"/>
      <c r="W3" s="17"/>
      <c r="X3" s="17"/>
      <c r="Y3" s="17"/>
      <c r="Z3" s="17"/>
      <c r="AA3" s="17"/>
      <c r="AB3" s="17"/>
      <c r="AC3" s="17"/>
      <c r="AD3" s="17"/>
      <c r="AE3" s="17"/>
      <c r="AF3" s="17"/>
      <c r="AG3" s="43" t="s">
        <v>14</v>
      </c>
      <c r="AH3" s="61" t="s">
        <v>15</v>
      </c>
      <c r="AI3" s="10"/>
    </row>
    <row r="4" s="2" customFormat="1" ht="63" customHeight="1" spans="1:35">
      <c r="A4" s="17"/>
      <c r="B4" s="17"/>
      <c r="C4" s="17"/>
      <c r="D4" s="17"/>
      <c r="E4" s="17"/>
      <c r="F4" s="17"/>
      <c r="G4" s="17"/>
      <c r="H4" s="17"/>
      <c r="I4" s="17"/>
      <c r="J4" s="43" t="s">
        <v>16</v>
      </c>
      <c r="K4" s="43" t="s">
        <v>17</v>
      </c>
      <c r="L4" s="43" t="s">
        <v>18</v>
      </c>
      <c r="M4" s="43" t="s">
        <v>19</v>
      </c>
      <c r="N4" s="43" t="s">
        <v>20</v>
      </c>
      <c r="O4" s="43" t="s">
        <v>21</v>
      </c>
      <c r="P4" s="43" t="s">
        <v>22</v>
      </c>
      <c r="Q4" s="43" t="s">
        <v>23</v>
      </c>
      <c r="R4" s="43"/>
      <c r="S4" s="43"/>
      <c r="T4" s="17" t="s">
        <v>24</v>
      </c>
      <c r="U4" s="48" t="s">
        <v>25</v>
      </c>
      <c r="V4" s="49" t="s">
        <v>26</v>
      </c>
      <c r="W4" s="49"/>
      <c r="X4" s="49"/>
      <c r="Y4" s="49"/>
      <c r="Z4" s="48" t="s">
        <v>27</v>
      </c>
      <c r="AA4" s="48" t="s">
        <v>28</v>
      </c>
      <c r="AB4" s="48" t="s">
        <v>29</v>
      </c>
      <c r="AC4" s="48" t="s">
        <v>30</v>
      </c>
      <c r="AD4" s="48" t="s">
        <v>31</v>
      </c>
      <c r="AE4" s="48" t="s">
        <v>32</v>
      </c>
      <c r="AF4" s="48" t="s">
        <v>33</v>
      </c>
      <c r="AG4" s="43"/>
      <c r="AH4" s="61"/>
      <c r="AI4" s="10"/>
    </row>
    <row r="5" s="2" customFormat="1" ht="68" customHeight="1" spans="1:35">
      <c r="A5" s="17"/>
      <c r="B5" s="17"/>
      <c r="C5" s="17"/>
      <c r="D5" s="17"/>
      <c r="E5" s="17"/>
      <c r="F5" s="17"/>
      <c r="G5" s="17"/>
      <c r="H5" s="17"/>
      <c r="I5" s="17"/>
      <c r="J5" s="43"/>
      <c r="K5" s="43"/>
      <c r="L5" s="43"/>
      <c r="M5" s="43"/>
      <c r="N5" s="43"/>
      <c r="O5" s="43"/>
      <c r="P5" s="43"/>
      <c r="Q5" s="43"/>
      <c r="R5" s="43"/>
      <c r="S5" s="43"/>
      <c r="T5" s="17"/>
      <c r="U5" s="48"/>
      <c r="V5" s="49" t="s">
        <v>34</v>
      </c>
      <c r="W5" s="49" t="s">
        <v>35</v>
      </c>
      <c r="X5" s="49" t="s">
        <v>36</v>
      </c>
      <c r="Y5" s="49" t="s">
        <v>37</v>
      </c>
      <c r="Z5" s="48"/>
      <c r="AA5" s="48"/>
      <c r="AB5" s="48"/>
      <c r="AC5" s="48"/>
      <c r="AD5" s="48"/>
      <c r="AE5" s="48"/>
      <c r="AF5" s="48"/>
      <c r="AG5" s="43"/>
      <c r="AH5" s="61"/>
      <c r="AI5" s="10"/>
    </row>
    <row r="6" s="2" customFormat="1" ht="43" customHeight="1" spans="1:35">
      <c r="A6" s="18" t="s">
        <v>38</v>
      </c>
      <c r="B6" s="19"/>
      <c r="C6" s="19"/>
      <c r="D6" s="18"/>
      <c r="E6" s="19"/>
      <c r="F6" s="19"/>
      <c r="G6" s="18"/>
      <c r="H6" s="20"/>
      <c r="I6" s="44">
        <f>SUBTOTAL(9,J6:Q6)</f>
        <v>91</v>
      </c>
      <c r="J6" s="43">
        <f>J7+J88+J131+J79+J135</f>
        <v>54</v>
      </c>
      <c r="K6" s="43">
        <f>K7+K88+K131+K79+K135</f>
        <v>3</v>
      </c>
      <c r="L6" s="43">
        <f>L7+L88+L131+L79+L135</f>
        <v>32</v>
      </c>
      <c r="M6" s="43">
        <f>M7+M88+M131+M79+M135</f>
        <v>0</v>
      </c>
      <c r="N6" s="43">
        <f>N7+N88+N131+N79+N135</f>
        <v>1</v>
      </c>
      <c r="O6" s="43">
        <f>O7+O88+O131+O79+O135</f>
        <v>0</v>
      </c>
      <c r="P6" s="43">
        <f>P7+P88+P131+P79+P135</f>
        <v>0</v>
      </c>
      <c r="Q6" s="43">
        <f>Q7+Q88+Q131+Q79+Q135</f>
        <v>1</v>
      </c>
      <c r="R6" s="43"/>
      <c r="S6" s="43"/>
      <c r="T6" s="43">
        <f t="shared" ref="T6:AF6" si="0">T7+T88+T131+T79+T135</f>
        <v>138291.58</v>
      </c>
      <c r="U6" s="43">
        <f t="shared" si="0"/>
        <v>31661.108688</v>
      </c>
      <c r="V6" s="43">
        <f t="shared" si="0"/>
        <v>26888.838688</v>
      </c>
      <c r="W6" s="43">
        <f t="shared" si="0"/>
        <v>2122</v>
      </c>
      <c r="X6" s="43">
        <f t="shared" si="0"/>
        <v>3034</v>
      </c>
      <c r="Y6" s="43">
        <f t="shared" si="0"/>
        <v>0</v>
      </c>
      <c r="Z6" s="43">
        <f t="shared" si="0"/>
        <v>22675.471312</v>
      </c>
      <c r="AA6" s="43">
        <f t="shared" si="0"/>
        <v>5057.15</v>
      </c>
      <c r="AB6" s="43">
        <f t="shared" si="0"/>
        <v>48000</v>
      </c>
      <c r="AC6" s="43">
        <f t="shared" si="0"/>
        <v>266</v>
      </c>
      <c r="AD6" s="43">
        <f t="shared" si="0"/>
        <v>24180.55</v>
      </c>
      <c r="AE6" s="43">
        <f t="shared" si="0"/>
        <v>0</v>
      </c>
      <c r="AF6" s="43" t="e">
        <f t="shared" si="0"/>
        <v>#REF!</v>
      </c>
      <c r="AG6" s="44"/>
      <c r="AH6" s="62"/>
      <c r="AI6" s="10"/>
    </row>
    <row r="7" s="2" customFormat="1" ht="23" customHeight="1" spans="1:35">
      <c r="A7" s="21" t="s">
        <v>39</v>
      </c>
      <c r="B7" s="21"/>
      <c r="C7" s="21"/>
      <c r="D7" s="21"/>
      <c r="E7" s="21"/>
      <c r="F7" s="21"/>
      <c r="G7" s="21"/>
      <c r="H7" s="22"/>
      <c r="I7" s="44">
        <f>SUBTOTAL(9,J7:Q7)</f>
        <v>54</v>
      </c>
      <c r="J7" s="44">
        <f>J8+J54+J69+J76+J49</f>
        <v>54</v>
      </c>
      <c r="K7" s="44">
        <f t="shared" ref="K7:S7" si="1">K8+K54+K69+K76+K49</f>
        <v>0</v>
      </c>
      <c r="L7" s="44">
        <f t="shared" si="1"/>
        <v>0</v>
      </c>
      <c r="M7" s="44">
        <f t="shared" si="1"/>
        <v>0</v>
      </c>
      <c r="N7" s="44">
        <f t="shared" si="1"/>
        <v>0</v>
      </c>
      <c r="O7" s="44">
        <f t="shared" si="1"/>
        <v>0</v>
      </c>
      <c r="P7" s="44">
        <f t="shared" si="1"/>
        <v>0</v>
      </c>
      <c r="Q7" s="44">
        <f t="shared" si="1"/>
        <v>0</v>
      </c>
      <c r="R7" s="44">
        <f>R8+R54+R69+R76+R49</f>
        <v>0</v>
      </c>
      <c r="S7" s="44">
        <f>S8+S54+S69+S76+S49</f>
        <v>0</v>
      </c>
      <c r="T7" s="44">
        <f t="shared" ref="T7:AF7" si="2">T8+T54+T69+T76+T49</f>
        <v>61472.48</v>
      </c>
      <c r="U7" s="44">
        <f t="shared" si="2"/>
        <v>22954.638688</v>
      </c>
      <c r="V7" s="44">
        <f t="shared" si="2"/>
        <v>19819.368688</v>
      </c>
      <c r="W7" s="44">
        <f t="shared" si="2"/>
        <v>1200</v>
      </c>
      <c r="X7" s="44">
        <f t="shared" si="2"/>
        <v>1930</v>
      </c>
      <c r="Y7" s="44">
        <f t="shared" si="2"/>
        <v>0</v>
      </c>
      <c r="Z7" s="44">
        <f t="shared" si="2"/>
        <v>11838.471312</v>
      </c>
      <c r="AA7" s="44">
        <f t="shared" si="2"/>
        <v>251.42</v>
      </c>
      <c r="AB7" s="44">
        <f t="shared" si="2"/>
        <v>14000</v>
      </c>
      <c r="AC7" s="44">
        <f t="shared" si="2"/>
        <v>0</v>
      </c>
      <c r="AD7" s="44">
        <f t="shared" si="2"/>
        <v>10315.65</v>
      </c>
      <c r="AE7" s="44">
        <f t="shared" si="2"/>
        <v>0</v>
      </c>
      <c r="AF7" s="44" t="e">
        <f t="shared" si="2"/>
        <v>#REF!</v>
      </c>
      <c r="AG7" s="44"/>
      <c r="AH7" s="62"/>
      <c r="AI7" s="10"/>
    </row>
    <row r="8" s="2" customFormat="1" ht="23" customHeight="1" spans="1:35">
      <c r="A8" s="21" t="s">
        <v>40</v>
      </c>
      <c r="B8" s="21"/>
      <c r="C8" s="21"/>
      <c r="D8" s="21"/>
      <c r="E8" s="21"/>
      <c r="F8" s="21"/>
      <c r="G8" s="21"/>
      <c r="H8" s="22"/>
      <c r="I8" s="44">
        <f>SUBTOTAL(9,J8:Q8)</f>
        <v>32</v>
      </c>
      <c r="J8" s="44">
        <f>J9+J21+J44</f>
        <v>32</v>
      </c>
      <c r="K8" s="44">
        <f t="shared" ref="K8:S8" si="3">K9+K21+K44</f>
        <v>0</v>
      </c>
      <c r="L8" s="44">
        <f t="shared" si="3"/>
        <v>0</v>
      </c>
      <c r="M8" s="44">
        <f t="shared" si="3"/>
        <v>0</v>
      </c>
      <c r="N8" s="44">
        <f t="shared" si="3"/>
        <v>0</v>
      </c>
      <c r="O8" s="44">
        <f t="shared" si="3"/>
        <v>0</v>
      </c>
      <c r="P8" s="44">
        <f t="shared" si="3"/>
        <v>0</v>
      </c>
      <c r="Q8" s="44">
        <f t="shared" si="3"/>
        <v>0</v>
      </c>
      <c r="R8" s="44"/>
      <c r="S8" s="44"/>
      <c r="T8" s="44">
        <f t="shared" ref="T8:AF8" si="4">T9+T21+T44</f>
        <v>33061.76</v>
      </c>
      <c r="U8" s="44">
        <f t="shared" si="4"/>
        <v>13289.778688</v>
      </c>
      <c r="V8" s="44">
        <f t="shared" si="4"/>
        <v>12669.508688</v>
      </c>
      <c r="W8" s="44">
        <f t="shared" si="4"/>
        <v>400</v>
      </c>
      <c r="X8" s="44">
        <f t="shared" si="4"/>
        <v>215</v>
      </c>
      <c r="Y8" s="44">
        <f t="shared" si="4"/>
        <v>0</v>
      </c>
      <c r="Z8" s="44">
        <f t="shared" si="4"/>
        <v>9761.721312</v>
      </c>
      <c r="AA8" s="44">
        <f t="shared" si="4"/>
        <v>0</v>
      </c>
      <c r="AB8" s="44">
        <f t="shared" si="4"/>
        <v>5000</v>
      </c>
      <c r="AC8" s="44">
        <f t="shared" si="4"/>
        <v>0</v>
      </c>
      <c r="AD8" s="44">
        <f t="shared" si="4"/>
        <v>4915.26</v>
      </c>
      <c r="AE8" s="44">
        <f t="shared" si="4"/>
        <v>0</v>
      </c>
      <c r="AF8" s="44" t="e">
        <f t="shared" si="4"/>
        <v>#REF!</v>
      </c>
      <c r="AG8" s="44"/>
      <c r="AH8" s="62"/>
      <c r="AI8" s="10"/>
    </row>
    <row r="9" s="2" customFormat="1" ht="22" customHeight="1" spans="1:35">
      <c r="A9" s="21" t="s">
        <v>41</v>
      </c>
      <c r="B9" s="21"/>
      <c r="C9" s="21"/>
      <c r="D9" s="21"/>
      <c r="E9" s="21"/>
      <c r="F9" s="21"/>
      <c r="G9" s="21"/>
      <c r="H9" s="22"/>
      <c r="I9" s="44">
        <f>SUBTOTAL(9,J9:Q9)</f>
        <v>9</v>
      </c>
      <c r="J9" s="44">
        <f>J10+J16</f>
        <v>9</v>
      </c>
      <c r="K9" s="44">
        <f t="shared" ref="K9:S9" si="5">K10+K16</f>
        <v>0</v>
      </c>
      <c r="L9" s="44">
        <f t="shared" si="5"/>
        <v>0</v>
      </c>
      <c r="M9" s="44">
        <f t="shared" si="5"/>
        <v>0</v>
      </c>
      <c r="N9" s="44">
        <f t="shared" si="5"/>
        <v>0</v>
      </c>
      <c r="O9" s="44">
        <f t="shared" si="5"/>
        <v>0</v>
      </c>
      <c r="P9" s="44">
        <f t="shared" si="5"/>
        <v>0</v>
      </c>
      <c r="Q9" s="44">
        <f t="shared" si="5"/>
        <v>0</v>
      </c>
      <c r="R9" s="22"/>
      <c r="S9" s="22"/>
      <c r="T9" s="44">
        <f>T10+T16</f>
        <v>25386.76</v>
      </c>
      <c r="U9" s="44">
        <f t="shared" ref="U9:AF9" si="6">U10+U16</f>
        <v>8886.638688</v>
      </c>
      <c r="V9" s="44">
        <f t="shared" si="6"/>
        <v>8486.638688</v>
      </c>
      <c r="W9" s="44">
        <f t="shared" si="6"/>
        <v>400</v>
      </c>
      <c r="X9" s="44">
        <f t="shared" si="6"/>
        <v>0</v>
      </c>
      <c r="Y9" s="44">
        <f t="shared" si="6"/>
        <v>0</v>
      </c>
      <c r="Z9" s="44">
        <f t="shared" si="6"/>
        <v>6714.861312</v>
      </c>
      <c r="AA9" s="44">
        <f t="shared" si="6"/>
        <v>0</v>
      </c>
      <c r="AB9" s="44">
        <f t="shared" si="6"/>
        <v>5000</v>
      </c>
      <c r="AC9" s="44">
        <f t="shared" si="6"/>
        <v>0</v>
      </c>
      <c r="AD9" s="44">
        <f t="shared" si="6"/>
        <v>4785.26</v>
      </c>
      <c r="AE9" s="44">
        <f t="shared" si="6"/>
        <v>0</v>
      </c>
      <c r="AF9" s="44">
        <f t="shared" si="6"/>
        <v>0</v>
      </c>
      <c r="AG9" s="44"/>
      <c r="AH9" s="62"/>
      <c r="AI9" s="10"/>
    </row>
    <row r="10" s="2" customFormat="1" ht="40" customHeight="1" spans="1:35">
      <c r="A10" s="23" t="s">
        <v>42</v>
      </c>
      <c r="B10" s="23"/>
      <c r="C10" s="23"/>
      <c r="D10" s="23"/>
      <c r="E10" s="23"/>
      <c r="F10" s="23"/>
      <c r="G10" s="23"/>
      <c r="H10" s="24"/>
      <c r="I10" s="45">
        <f>SUM(I14:I14)</f>
        <v>1</v>
      </c>
      <c r="J10" s="45">
        <f>SUM(J11:J15)</f>
        <v>5</v>
      </c>
      <c r="K10" s="45">
        <f t="shared" ref="K10:S10" si="7">SUM(K11:K15)</f>
        <v>0</v>
      </c>
      <c r="L10" s="45">
        <f t="shared" si="7"/>
        <v>0</v>
      </c>
      <c r="M10" s="45">
        <f t="shared" si="7"/>
        <v>0</v>
      </c>
      <c r="N10" s="45">
        <f t="shared" si="7"/>
        <v>0</v>
      </c>
      <c r="O10" s="45">
        <f t="shared" si="7"/>
        <v>0</v>
      </c>
      <c r="P10" s="45">
        <f t="shared" si="7"/>
        <v>0</v>
      </c>
      <c r="Q10" s="45">
        <f t="shared" si="7"/>
        <v>0</v>
      </c>
      <c r="R10" s="45"/>
      <c r="S10" s="45"/>
      <c r="T10" s="45">
        <f>SUM(T11:T15)</f>
        <v>19237.54</v>
      </c>
      <c r="U10" s="45">
        <f t="shared" ref="U10:AF10" si="8">SUM(U11:U15)</f>
        <v>7856.638688</v>
      </c>
      <c r="V10" s="45">
        <f t="shared" si="8"/>
        <v>7456.638688</v>
      </c>
      <c r="W10" s="45">
        <f t="shared" si="8"/>
        <v>400</v>
      </c>
      <c r="X10" s="45">
        <f t="shared" si="8"/>
        <v>0</v>
      </c>
      <c r="Y10" s="45">
        <f t="shared" si="8"/>
        <v>0</v>
      </c>
      <c r="Z10" s="45">
        <f t="shared" si="8"/>
        <v>1714.861312</v>
      </c>
      <c r="AA10" s="45">
        <f t="shared" si="8"/>
        <v>0</v>
      </c>
      <c r="AB10" s="45">
        <f t="shared" si="8"/>
        <v>5000</v>
      </c>
      <c r="AC10" s="45">
        <f t="shared" si="8"/>
        <v>0</v>
      </c>
      <c r="AD10" s="45">
        <f t="shared" si="8"/>
        <v>4666.04</v>
      </c>
      <c r="AE10" s="45">
        <f t="shared" si="8"/>
        <v>0</v>
      </c>
      <c r="AF10" s="45">
        <f t="shared" si="8"/>
        <v>0</v>
      </c>
      <c r="AG10" s="45"/>
      <c r="AH10" s="62"/>
      <c r="AI10" s="10"/>
    </row>
    <row r="11" s="3" customFormat="1" ht="190" customHeight="1" spans="1:43">
      <c r="A11" s="25">
        <v>1</v>
      </c>
      <c r="B11" s="25" t="s">
        <v>43</v>
      </c>
      <c r="C11" s="26" t="s">
        <v>44</v>
      </c>
      <c r="D11" s="26" t="s">
        <v>45</v>
      </c>
      <c r="E11" s="26" t="s">
        <v>46</v>
      </c>
      <c r="F11" s="26" t="s">
        <v>47</v>
      </c>
      <c r="G11" s="26" t="s">
        <v>48</v>
      </c>
      <c r="H11" s="27" t="s">
        <v>49</v>
      </c>
      <c r="I11" s="26">
        <v>1</v>
      </c>
      <c r="J11" s="26">
        <v>1</v>
      </c>
      <c r="K11" s="26"/>
      <c r="L11" s="26"/>
      <c r="M11" s="26"/>
      <c r="N11" s="26"/>
      <c r="O11" s="26"/>
      <c r="P11" s="26"/>
      <c r="Q11" s="26"/>
      <c r="R11" s="26" t="s">
        <v>50</v>
      </c>
      <c r="S11" s="26" t="s">
        <v>51</v>
      </c>
      <c r="T11" s="50">
        <v>3989.49</v>
      </c>
      <c r="U11" s="51">
        <f>V11+W11</f>
        <v>2274.628688</v>
      </c>
      <c r="V11" s="52">
        <v>1874.628688</v>
      </c>
      <c r="W11" s="26">
        <v>400</v>
      </c>
      <c r="X11" s="26"/>
      <c r="Y11" s="26"/>
      <c r="Z11" s="52">
        <v>1714.861312</v>
      </c>
      <c r="AA11" s="26"/>
      <c r="AB11" s="26"/>
      <c r="AC11" s="26"/>
      <c r="AD11" s="26"/>
      <c r="AE11" s="26"/>
      <c r="AF11" s="28"/>
      <c r="AG11" s="26" t="s">
        <v>52</v>
      </c>
      <c r="AH11" s="26"/>
      <c r="AJ11" s="63"/>
      <c r="AK11" s="63"/>
      <c r="AL11" s="63"/>
      <c r="AM11" s="63"/>
      <c r="AN11" s="63"/>
      <c r="AO11" s="63"/>
      <c r="AP11" s="63"/>
      <c r="AQ11" s="63"/>
    </row>
    <row r="12" s="3" customFormat="1" ht="207" customHeight="1" spans="1:43">
      <c r="A12" s="25">
        <v>2</v>
      </c>
      <c r="B12" s="25" t="s">
        <v>53</v>
      </c>
      <c r="C12" s="26" t="s">
        <v>44</v>
      </c>
      <c r="D12" s="26" t="s">
        <v>54</v>
      </c>
      <c r="E12" s="26" t="s">
        <v>46</v>
      </c>
      <c r="F12" s="26" t="s">
        <v>47</v>
      </c>
      <c r="G12" s="26" t="s">
        <v>55</v>
      </c>
      <c r="H12" s="27" t="s">
        <v>56</v>
      </c>
      <c r="I12" s="26">
        <v>1</v>
      </c>
      <c r="J12" s="26">
        <v>1</v>
      </c>
      <c r="K12" s="26"/>
      <c r="L12" s="26"/>
      <c r="M12" s="26"/>
      <c r="N12" s="26"/>
      <c r="O12" s="26"/>
      <c r="P12" s="26"/>
      <c r="Q12" s="26"/>
      <c r="R12" s="26" t="s">
        <v>50</v>
      </c>
      <c r="S12" s="26" t="s">
        <v>51</v>
      </c>
      <c r="T12" s="50">
        <v>3110.38</v>
      </c>
      <c r="U12" s="26">
        <v>3110.38</v>
      </c>
      <c r="V12" s="26">
        <v>3110.38</v>
      </c>
      <c r="W12" s="26"/>
      <c r="X12" s="26"/>
      <c r="Y12" s="26"/>
      <c r="Z12" s="26"/>
      <c r="AA12" s="26"/>
      <c r="AB12" s="26"/>
      <c r="AC12" s="26"/>
      <c r="AD12" s="26"/>
      <c r="AE12" s="26"/>
      <c r="AF12" s="28"/>
      <c r="AG12" s="26" t="s">
        <v>57</v>
      </c>
      <c r="AH12" s="26"/>
      <c r="AJ12" s="63"/>
      <c r="AK12" s="63"/>
      <c r="AL12" s="63"/>
      <c r="AM12" s="63"/>
      <c r="AN12" s="63"/>
      <c r="AO12" s="63"/>
      <c r="AP12" s="63"/>
      <c r="AQ12" s="63"/>
    </row>
    <row r="13" s="3" customFormat="1" ht="213" customHeight="1" spans="1:43">
      <c r="A13" s="25">
        <v>3</v>
      </c>
      <c r="B13" s="25" t="s">
        <v>58</v>
      </c>
      <c r="C13" s="26" t="s">
        <v>44</v>
      </c>
      <c r="D13" s="26" t="s">
        <v>59</v>
      </c>
      <c r="E13" s="26" t="s">
        <v>46</v>
      </c>
      <c r="F13" s="26" t="s">
        <v>47</v>
      </c>
      <c r="G13" s="26" t="s">
        <v>60</v>
      </c>
      <c r="H13" s="27" t="s">
        <v>61</v>
      </c>
      <c r="I13" s="26">
        <v>1</v>
      </c>
      <c r="J13" s="26">
        <v>1</v>
      </c>
      <c r="K13" s="26"/>
      <c r="L13" s="26"/>
      <c r="M13" s="26"/>
      <c r="N13" s="26"/>
      <c r="O13" s="26"/>
      <c r="P13" s="26"/>
      <c r="Q13" s="26"/>
      <c r="R13" s="26" t="s">
        <v>50</v>
      </c>
      <c r="S13" s="26" t="s">
        <v>51</v>
      </c>
      <c r="T13" s="50">
        <v>2471.63</v>
      </c>
      <c r="U13" s="26">
        <v>2471.63</v>
      </c>
      <c r="V13" s="26">
        <v>2471.63</v>
      </c>
      <c r="W13" s="26"/>
      <c r="X13" s="26"/>
      <c r="Y13" s="26"/>
      <c r="Z13" s="26"/>
      <c r="AA13" s="26"/>
      <c r="AB13" s="26"/>
      <c r="AC13" s="26"/>
      <c r="AD13" s="26"/>
      <c r="AE13" s="26"/>
      <c r="AF13" s="28"/>
      <c r="AG13" s="26" t="s">
        <v>62</v>
      </c>
      <c r="AH13" s="26"/>
      <c r="AJ13" s="63"/>
      <c r="AK13" s="63"/>
      <c r="AL13" s="63"/>
      <c r="AM13" s="63"/>
      <c r="AN13" s="63"/>
      <c r="AO13" s="63"/>
      <c r="AP13" s="63"/>
      <c r="AQ13" s="63"/>
    </row>
    <row r="14" s="3" customFormat="1" ht="111" customHeight="1" spans="1:43">
      <c r="A14" s="25">
        <v>4</v>
      </c>
      <c r="B14" s="25" t="s">
        <v>63</v>
      </c>
      <c r="C14" s="26" t="s">
        <v>44</v>
      </c>
      <c r="D14" s="28" t="s">
        <v>64</v>
      </c>
      <c r="E14" s="26" t="s">
        <v>46</v>
      </c>
      <c r="F14" s="26" t="s">
        <v>47</v>
      </c>
      <c r="G14" s="28" t="s">
        <v>65</v>
      </c>
      <c r="H14" s="29" t="s">
        <v>66</v>
      </c>
      <c r="I14" s="26">
        <v>1</v>
      </c>
      <c r="J14" s="26">
        <v>1</v>
      </c>
      <c r="K14" s="26"/>
      <c r="L14" s="26"/>
      <c r="M14" s="26"/>
      <c r="N14" s="26"/>
      <c r="O14" s="26"/>
      <c r="P14" s="26"/>
      <c r="Q14" s="26"/>
      <c r="R14" s="26" t="s">
        <v>50</v>
      </c>
      <c r="S14" s="26" t="s">
        <v>51</v>
      </c>
      <c r="T14" s="26">
        <v>7200</v>
      </c>
      <c r="U14" s="26"/>
      <c r="V14" s="26"/>
      <c r="W14" s="26"/>
      <c r="X14" s="26"/>
      <c r="Y14" s="26"/>
      <c r="Z14" s="26"/>
      <c r="AA14" s="26"/>
      <c r="AB14" s="26">
        <v>5000</v>
      </c>
      <c r="AC14" s="26"/>
      <c r="AD14" s="26">
        <v>2200</v>
      </c>
      <c r="AE14" s="26" t="s">
        <v>67</v>
      </c>
      <c r="AF14" s="26"/>
      <c r="AG14" s="28" t="s">
        <v>68</v>
      </c>
      <c r="AH14" s="28"/>
      <c r="AI14" s="5"/>
      <c r="AJ14" s="64"/>
      <c r="AK14" s="64"/>
      <c r="AL14" s="64"/>
      <c r="AM14" s="64"/>
      <c r="AN14" s="64"/>
      <c r="AO14" s="64"/>
      <c r="AP14" s="64"/>
      <c r="AQ14" s="64"/>
    </row>
    <row r="15" s="3" customFormat="1" ht="135" customHeight="1" spans="1:43">
      <c r="A15" s="30">
        <v>5</v>
      </c>
      <c r="B15" s="30" t="s">
        <v>69</v>
      </c>
      <c r="C15" s="30">
        <v>2023</v>
      </c>
      <c r="D15" s="31" t="s">
        <v>70</v>
      </c>
      <c r="E15" s="30" t="s">
        <v>46</v>
      </c>
      <c r="F15" s="31" t="s">
        <v>71</v>
      </c>
      <c r="G15" s="31" t="s">
        <v>72</v>
      </c>
      <c r="H15" s="32" t="s">
        <v>73</v>
      </c>
      <c r="I15" s="30">
        <v>1</v>
      </c>
      <c r="J15" s="30">
        <v>1</v>
      </c>
      <c r="K15" s="30"/>
      <c r="L15" s="30"/>
      <c r="M15" s="30"/>
      <c r="N15" s="30"/>
      <c r="O15" s="30"/>
      <c r="P15" s="30"/>
      <c r="Q15" s="30"/>
      <c r="R15" s="31" t="s">
        <v>50</v>
      </c>
      <c r="S15" s="31" t="s">
        <v>51</v>
      </c>
      <c r="T15" s="51">
        <v>2466.04</v>
      </c>
      <c r="U15" s="51"/>
      <c r="V15" s="30"/>
      <c r="W15" s="30"/>
      <c r="X15" s="30"/>
      <c r="Y15" s="30"/>
      <c r="Z15" s="30"/>
      <c r="AA15" s="30"/>
      <c r="AB15" s="30"/>
      <c r="AC15" s="30"/>
      <c r="AD15" s="51">
        <v>2466.04</v>
      </c>
      <c r="AE15" s="30"/>
      <c r="AF15" s="30"/>
      <c r="AG15" s="26" t="s">
        <v>74</v>
      </c>
      <c r="AH15" s="30"/>
      <c r="AI15" s="10"/>
      <c r="AJ15" s="64"/>
      <c r="AK15" s="64"/>
      <c r="AL15" s="64"/>
      <c r="AM15" s="64"/>
      <c r="AN15" s="64"/>
      <c r="AO15" s="64"/>
      <c r="AP15" s="64"/>
      <c r="AQ15" s="64"/>
    </row>
    <row r="16" s="4" customFormat="1" ht="40" customHeight="1" spans="1:43">
      <c r="A16" s="23" t="s">
        <v>75</v>
      </c>
      <c r="B16" s="23"/>
      <c r="C16" s="23"/>
      <c r="D16" s="23"/>
      <c r="E16" s="23"/>
      <c r="F16" s="23"/>
      <c r="G16" s="23"/>
      <c r="H16" s="24"/>
      <c r="I16" s="44">
        <f>SUBTOTAL(9,J16:Q16)</f>
        <v>4</v>
      </c>
      <c r="J16" s="45">
        <f>SUM(J17:J20)</f>
        <v>4</v>
      </c>
      <c r="K16" s="45">
        <f t="shared" ref="K16:S16" si="9">SUM(K17:K20)</f>
        <v>0</v>
      </c>
      <c r="L16" s="45">
        <f t="shared" si="9"/>
        <v>0</v>
      </c>
      <c r="M16" s="45">
        <f t="shared" si="9"/>
        <v>0</v>
      </c>
      <c r="N16" s="45">
        <f t="shared" si="9"/>
        <v>0</v>
      </c>
      <c r="O16" s="45">
        <f t="shared" si="9"/>
        <v>0</v>
      </c>
      <c r="P16" s="45">
        <f t="shared" si="9"/>
        <v>0</v>
      </c>
      <c r="Q16" s="45">
        <f t="shared" si="9"/>
        <v>0</v>
      </c>
      <c r="R16" s="45">
        <f>SUM(R17:R18)</f>
        <v>0</v>
      </c>
      <c r="S16" s="45">
        <f>SUM(S17:S18)</f>
        <v>0</v>
      </c>
      <c r="T16" s="45">
        <f>SUM(T17:T20)</f>
        <v>6149.22</v>
      </c>
      <c r="U16" s="45">
        <f t="shared" ref="U16:AF16" si="10">SUM(U17:U20)</f>
        <v>1030</v>
      </c>
      <c r="V16" s="45">
        <f t="shared" si="10"/>
        <v>1030</v>
      </c>
      <c r="W16" s="45">
        <f t="shared" si="10"/>
        <v>0</v>
      </c>
      <c r="X16" s="45">
        <f t="shared" si="10"/>
        <v>0</v>
      </c>
      <c r="Y16" s="45">
        <f t="shared" si="10"/>
        <v>0</v>
      </c>
      <c r="Z16" s="45">
        <f t="shared" si="10"/>
        <v>5000</v>
      </c>
      <c r="AA16" s="45">
        <f t="shared" si="10"/>
        <v>0</v>
      </c>
      <c r="AB16" s="45">
        <f t="shared" si="10"/>
        <v>0</v>
      </c>
      <c r="AC16" s="45">
        <f t="shared" si="10"/>
        <v>0</v>
      </c>
      <c r="AD16" s="45">
        <f t="shared" si="10"/>
        <v>119.22</v>
      </c>
      <c r="AE16" s="45">
        <f t="shared" si="10"/>
        <v>0</v>
      </c>
      <c r="AF16" s="45">
        <f t="shared" si="10"/>
        <v>0</v>
      </c>
      <c r="AG16" s="45"/>
      <c r="AH16" s="65"/>
      <c r="AI16" s="66"/>
      <c r="AJ16" s="64"/>
      <c r="AK16" s="64"/>
      <c r="AL16" s="64"/>
      <c r="AM16" s="64"/>
      <c r="AN16" s="64"/>
      <c r="AO16" s="64"/>
      <c r="AP16" s="64"/>
      <c r="AQ16" s="64"/>
    </row>
    <row r="17" s="2" customFormat="1" ht="113" customHeight="1" spans="1:43">
      <c r="A17" s="26">
        <v>6</v>
      </c>
      <c r="B17" s="26" t="s">
        <v>76</v>
      </c>
      <c r="C17" s="26" t="s">
        <v>44</v>
      </c>
      <c r="D17" s="26" t="s">
        <v>77</v>
      </c>
      <c r="E17" s="26" t="s">
        <v>78</v>
      </c>
      <c r="F17" s="26" t="s">
        <v>79</v>
      </c>
      <c r="G17" s="26" t="s">
        <v>80</v>
      </c>
      <c r="H17" s="27" t="s">
        <v>81</v>
      </c>
      <c r="I17" s="27"/>
      <c r="J17" s="26">
        <v>1</v>
      </c>
      <c r="K17" s="26"/>
      <c r="L17" s="26"/>
      <c r="M17" s="26"/>
      <c r="N17" s="26"/>
      <c r="O17" s="26"/>
      <c r="P17" s="26"/>
      <c r="Q17" s="26"/>
      <c r="R17" s="26" t="s">
        <v>82</v>
      </c>
      <c r="S17" s="26" t="s">
        <v>51</v>
      </c>
      <c r="T17" s="26">
        <v>640</v>
      </c>
      <c r="U17" s="26">
        <v>640</v>
      </c>
      <c r="V17" s="26">
        <v>640</v>
      </c>
      <c r="W17" s="26"/>
      <c r="X17" s="26"/>
      <c r="Y17" s="26"/>
      <c r="Z17" s="26"/>
      <c r="AA17" s="26"/>
      <c r="AB17" s="26"/>
      <c r="AC17" s="26"/>
      <c r="AD17" s="26"/>
      <c r="AE17" s="26"/>
      <c r="AF17" s="26"/>
      <c r="AG17" s="27" t="s">
        <v>83</v>
      </c>
      <c r="AH17" s="31"/>
      <c r="AI17" s="10"/>
      <c r="AJ17" s="64"/>
      <c r="AK17" s="64"/>
      <c r="AL17" s="64"/>
      <c r="AM17" s="64"/>
      <c r="AN17" s="64"/>
      <c r="AO17" s="64"/>
      <c r="AP17" s="64"/>
      <c r="AQ17" s="64"/>
    </row>
    <row r="18" s="3" customFormat="1" ht="128" customHeight="1" spans="1:43">
      <c r="A18" s="26">
        <v>7</v>
      </c>
      <c r="B18" s="25" t="s">
        <v>84</v>
      </c>
      <c r="C18" s="26" t="s">
        <v>44</v>
      </c>
      <c r="D18" s="26" t="s">
        <v>85</v>
      </c>
      <c r="E18" s="26" t="s">
        <v>46</v>
      </c>
      <c r="F18" s="26" t="s">
        <v>79</v>
      </c>
      <c r="G18" s="26" t="s">
        <v>86</v>
      </c>
      <c r="H18" s="26" t="s">
        <v>87</v>
      </c>
      <c r="I18" s="26"/>
      <c r="J18" s="26">
        <v>1</v>
      </c>
      <c r="K18" s="26"/>
      <c r="L18" s="26"/>
      <c r="M18" s="26"/>
      <c r="N18" s="26"/>
      <c r="O18" s="26"/>
      <c r="P18" s="26"/>
      <c r="Q18" s="26"/>
      <c r="R18" s="26" t="s">
        <v>88</v>
      </c>
      <c r="S18" s="26" t="s">
        <v>51</v>
      </c>
      <c r="T18" s="50">
        <v>390</v>
      </c>
      <c r="U18" s="26">
        <v>390</v>
      </c>
      <c r="V18" s="26">
        <v>390</v>
      </c>
      <c r="W18" s="26"/>
      <c r="X18" s="26"/>
      <c r="Y18" s="26"/>
      <c r="Z18" s="26"/>
      <c r="AA18" s="26"/>
      <c r="AB18" s="26"/>
      <c r="AC18" s="26"/>
      <c r="AD18" s="26"/>
      <c r="AE18" s="26"/>
      <c r="AF18" s="28"/>
      <c r="AG18" s="27" t="s">
        <v>89</v>
      </c>
      <c r="AH18" s="26"/>
      <c r="AI18" s="10"/>
      <c r="AJ18" s="63"/>
      <c r="AK18" s="63"/>
      <c r="AL18" s="63"/>
      <c r="AM18" s="63"/>
      <c r="AN18" s="63"/>
      <c r="AO18" s="63"/>
      <c r="AP18" s="63"/>
      <c r="AQ18" s="63"/>
    </row>
    <row r="19" s="5" customFormat="1" ht="95" customHeight="1" spans="1:43">
      <c r="A19" s="31">
        <v>8</v>
      </c>
      <c r="B19" s="30" t="s">
        <v>90</v>
      </c>
      <c r="C19" s="31">
        <v>2023</v>
      </c>
      <c r="D19" s="31" t="s">
        <v>91</v>
      </c>
      <c r="E19" s="31" t="s">
        <v>78</v>
      </c>
      <c r="F19" s="31" t="s">
        <v>92</v>
      </c>
      <c r="G19" s="31" t="s">
        <v>93</v>
      </c>
      <c r="H19" s="31" t="s">
        <v>94</v>
      </c>
      <c r="I19" s="31">
        <v>1</v>
      </c>
      <c r="J19" s="31">
        <v>1</v>
      </c>
      <c r="K19" s="31"/>
      <c r="L19" s="31"/>
      <c r="M19" s="31"/>
      <c r="N19" s="31"/>
      <c r="O19" s="31"/>
      <c r="P19" s="31"/>
      <c r="Q19" s="31"/>
      <c r="R19" s="31" t="s">
        <v>95</v>
      </c>
      <c r="S19" s="31" t="s">
        <v>51</v>
      </c>
      <c r="T19" s="31">
        <v>119.22</v>
      </c>
      <c r="U19" s="31"/>
      <c r="V19" s="31"/>
      <c r="W19" s="31"/>
      <c r="X19" s="31"/>
      <c r="Y19" s="31"/>
      <c r="Z19" s="31"/>
      <c r="AA19" s="31"/>
      <c r="AB19" s="31"/>
      <c r="AC19" s="31"/>
      <c r="AD19" s="31">
        <v>119.22</v>
      </c>
      <c r="AE19" s="31"/>
      <c r="AF19" s="31"/>
      <c r="AG19" s="31" t="s">
        <v>96</v>
      </c>
      <c r="AH19" s="31"/>
      <c r="AI19" s="10"/>
      <c r="AJ19" s="67"/>
      <c r="AK19" s="67"/>
      <c r="AL19" s="67"/>
      <c r="AM19" s="67"/>
      <c r="AN19" s="67"/>
      <c r="AO19" s="67"/>
      <c r="AP19" s="67"/>
      <c r="AQ19" s="67"/>
    </row>
    <row r="20" s="5" customFormat="1" ht="163" customHeight="1" spans="1:43">
      <c r="A20" s="30">
        <v>9</v>
      </c>
      <c r="B20" s="30" t="s">
        <v>97</v>
      </c>
      <c r="C20" s="30"/>
      <c r="D20" s="31" t="s">
        <v>98</v>
      </c>
      <c r="E20" s="30" t="s">
        <v>46</v>
      </c>
      <c r="F20" s="30" t="s">
        <v>99</v>
      </c>
      <c r="G20" s="31" t="s">
        <v>100</v>
      </c>
      <c r="H20" s="32" t="s">
        <v>101</v>
      </c>
      <c r="I20" s="30">
        <v>1</v>
      </c>
      <c r="J20" s="30">
        <v>1</v>
      </c>
      <c r="K20" s="30"/>
      <c r="L20" s="30"/>
      <c r="M20" s="30"/>
      <c r="N20" s="30"/>
      <c r="O20" s="30"/>
      <c r="P20" s="30"/>
      <c r="Q20" s="30"/>
      <c r="R20" s="30" t="s">
        <v>102</v>
      </c>
      <c r="S20" s="31" t="s">
        <v>103</v>
      </c>
      <c r="T20" s="30">
        <v>5000</v>
      </c>
      <c r="U20" s="30"/>
      <c r="V20" s="30"/>
      <c r="W20" s="30"/>
      <c r="X20" s="30"/>
      <c r="Y20" s="30"/>
      <c r="Z20" s="30">
        <v>5000</v>
      </c>
      <c r="AA20" s="30"/>
      <c r="AB20" s="30"/>
      <c r="AC20" s="30"/>
      <c r="AD20" s="30"/>
      <c r="AE20" s="30"/>
      <c r="AF20" s="30"/>
      <c r="AG20" s="30" t="s">
        <v>104</v>
      </c>
      <c r="AH20" s="30"/>
      <c r="AI20" s="10"/>
      <c r="AJ20" s="64"/>
      <c r="AK20" s="64"/>
      <c r="AL20" s="64"/>
      <c r="AM20" s="64"/>
      <c r="AN20" s="64"/>
      <c r="AO20" s="64"/>
      <c r="AP20" s="64"/>
      <c r="AQ20" s="64"/>
    </row>
    <row r="21" s="2" customFormat="1" ht="29" customHeight="1" spans="1:43">
      <c r="A21" s="21" t="s">
        <v>105</v>
      </c>
      <c r="B21" s="21"/>
      <c r="C21" s="21"/>
      <c r="D21" s="21"/>
      <c r="E21" s="21"/>
      <c r="F21" s="21"/>
      <c r="G21" s="21"/>
      <c r="H21" s="29"/>
      <c r="I21" s="46">
        <f>SUBTOTAL(9,J21:Q21)</f>
        <v>20</v>
      </c>
      <c r="J21" s="28">
        <f>J22+J24</f>
        <v>20</v>
      </c>
      <c r="K21" s="28">
        <f t="shared" ref="K21:S21" si="11">K22+K24</f>
        <v>0</v>
      </c>
      <c r="L21" s="28">
        <f t="shared" si="11"/>
        <v>0</v>
      </c>
      <c r="M21" s="28">
        <f t="shared" si="11"/>
        <v>0</v>
      </c>
      <c r="N21" s="28">
        <f t="shared" si="11"/>
        <v>0</v>
      </c>
      <c r="O21" s="28">
        <f t="shared" si="11"/>
        <v>0</v>
      </c>
      <c r="P21" s="28">
        <f t="shared" si="11"/>
        <v>0</v>
      </c>
      <c r="Q21" s="28">
        <f t="shared" si="11"/>
        <v>0</v>
      </c>
      <c r="R21" s="28"/>
      <c r="S21" s="28"/>
      <c r="T21" s="28">
        <f t="shared" ref="T21:AF21" si="12">T22+T24</f>
        <v>6385</v>
      </c>
      <c r="U21" s="28">
        <f t="shared" si="12"/>
        <v>3302.87</v>
      </c>
      <c r="V21" s="28">
        <f t="shared" si="12"/>
        <v>3087.87</v>
      </c>
      <c r="W21" s="28">
        <f t="shared" si="12"/>
        <v>0</v>
      </c>
      <c r="X21" s="28">
        <f t="shared" si="12"/>
        <v>215</v>
      </c>
      <c r="Y21" s="28">
        <f t="shared" si="12"/>
        <v>0</v>
      </c>
      <c r="Z21" s="28">
        <f t="shared" si="12"/>
        <v>2857.13</v>
      </c>
      <c r="AA21" s="28">
        <f t="shared" si="12"/>
        <v>0</v>
      </c>
      <c r="AB21" s="28">
        <f t="shared" si="12"/>
        <v>0</v>
      </c>
      <c r="AC21" s="28">
        <f t="shared" si="12"/>
        <v>0</v>
      </c>
      <c r="AD21" s="28">
        <f t="shared" si="12"/>
        <v>130</v>
      </c>
      <c r="AE21" s="28">
        <f t="shared" si="12"/>
        <v>0</v>
      </c>
      <c r="AF21" s="28">
        <f t="shared" si="12"/>
        <v>0</v>
      </c>
      <c r="AG21" s="28"/>
      <c r="AH21" s="53"/>
      <c r="AI21" s="10"/>
      <c r="AJ21" s="64"/>
      <c r="AK21" s="64"/>
      <c r="AL21" s="64"/>
      <c r="AM21" s="64"/>
      <c r="AN21" s="64"/>
      <c r="AO21" s="64"/>
      <c r="AP21" s="64"/>
      <c r="AQ21" s="64"/>
    </row>
    <row r="22" s="4" customFormat="1" ht="40" customHeight="1" spans="1:43">
      <c r="A22" s="23" t="s">
        <v>106</v>
      </c>
      <c r="B22" s="23"/>
      <c r="C22" s="23"/>
      <c r="D22" s="23"/>
      <c r="E22" s="23"/>
      <c r="F22" s="23"/>
      <c r="G22" s="23"/>
      <c r="H22" s="24"/>
      <c r="I22" s="44">
        <f>SUBTOTAL(9,J22:Q22)</f>
        <v>1</v>
      </c>
      <c r="J22" s="45">
        <f>SUM(J23:J23)</f>
        <v>1</v>
      </c>
      <c r="K22" s="45">
        <f t="shared" ref="K22:S22" si="13">SUM(K23:K23)</f>
        <v>0</v>
      </c>
      <c r="L22" s="45">
        <f t="shared" si="13"/>
        <v>0</v>
      </c>
      <c r="M22" s="45">
        <f t="shared" si="13"/>
        <v>0</v>
      </c>
      <c r="N22" s="45">
        <f t="shared" si="13"/>
        <v>0</v>
      </c>
      <c r="O22" s="45">
        <f t="shared" si="13"/>
        <v>0</v>
      </c>
      <c r="P22" s="45">
        <f t="shared" si="13"/>
        <v>0</v>
      </c>
      <c r="Q22" s="45">
        <f t="shared" si="13"/>
        <v>0</v>
      </c>
      <c r="R22" s="45"/>
      <c r="S22" s="45"/>
      <c r="T22" s="45">
        <f>SUM(T23:T23)</f>
        <v>130</v>
      </c>
      <c r="U22" s="45">
        <f t="shared" ref="U22:AF22" si="14">SUM(U23:U23)</f>
        <v>0</v>
      </c>
      <c r="V22" s="45">
        <f t="shared" si="14"/>
        <v>0</v>
      </c>
      <c r="W22" s="45">
        <f t="shared" si="14"/>
        <v>0</v>
      </c>
      <c r="X22" s="45">
        <f t="shared" si="14"/>
        <v>0</v>
      </c>
      <c r="Y22" s="45">
        <f t="shared" si="14"/>
        <v>0</v>
      </c>
      <c r="Z22" s="45">
        <f t="shared" si="14"/>
        <v>0</v>
      </c>
      <c r="AA22" s="45">
        <f t="shared" si="14"/>
        <v>0</v>
      </c>
      <c r="AB22" s="45">
        <f t="shared" si="14"/>
        <v>0</v>
      </c>
      <c r="AC22" s="45">
        <f t="shared" si="14"/>
        <v>0</v>
      </c>
      <c r="AD22" s="45">
        <f t="shared" si="14"/>
        <v>130</v>
      </c>
      <c r="AE22" s="45">
        <f t="shared" si="14"/>
        <v>0</v>
      </c>
      <c r="AF22" s="45">
        <f t="shared" si="14"/>
        <v>0</v>
      </c>
      <c r="AG22" s="45"/>
      <c r="AH22" s="65"/>
      <c r="AI22" s="66"/>
      <c r="AJ22" s="64"/>
      <c r="AK22" s="64"/>
      <c r="AL22" s="64"/>
      <c r="AM22" s="64"/>
      <c r="AN22" s="64"/>
      <c r="AO22" s="64"/>
      <c r="AP22" s="64"/>
      <c r="AQ22" s="64"/>
    </row>
    <row r="23" s="3" customFormat="1" ht="143" customHeight="1" spans="1:43">
      <c r="A23" s="26">
        <v>10</v>
      </c>
      <c r="B23" s="25" t="s">
        <v>107</v>
      </c>
      <c r="C23" s="26" t="s">
        <v>44</v>
      </c>
      <c r="D23" s="28" t="s">
        <v>108</v>
      </c>
      <c r="E23" s="26" t="s">
        <v>46</v>
      </c>
      <c r="F23" s="26" t="s">
        <v>47</v>
      </c>
      <c r="G23" s="26" t="s">
        <v>109</v>
      </c>
      <c r="H23" s="29" t="s">
        <v>110</v>
      </c>
      <c r="I23" s="29"/>
      <c r="J23" s="28">
        <v>1</v>
      </c>
      <c r="K23" s="28"/>
      <c r="L23" s="28"/>
      <c r="M23" s="28"/>
      <c r="N23" s="28"/>
      <c r="O23" s="28"/>
      <c r="P23" s="28"/>
      <c r="Q23" s="28"/>
      <c r="R23" s="28" t="s">
        <v>111</v>
      </c>
      <c r="S23" s="28" t="s">
        <v>111</v>
      </c>
      <c r="T23" s="31">
        <v>130</v>
      </c>
      <c r="U23" s="28">
        <v>0</v>
      </c>
      <c r="V23" s="28"/>
      <c r="W23" s="28"/>
      <c r="X23" s="28"/>
      <c r="Y23" s="28"/>
      <c r="Z23" s="28"/>
      <c r="AA23" s="28"/>
      <c r="AB23" s="28"/>
      <c r="AC23" s="28"/>
      <c r="AD23" s="28">
        <v>130</v>
      </c>
      <c r="AE23" s="28"/>
      <c r="AF23" s="28"/>
      <c r="AG23" s="28" t="s">
        <v>112</v>
      </c>
      <c r="AH23" s="28"/>
      <c r="AI23" s="5"/>
      <c r="AJ23" s="68" t="s">
        <v>113</v>
      </c>
      <c r="AK23" s="63"/>
      <c r="AL23" s="63"/>
      <c r="AM23" s="63"/>
      <c r="AN23" s="63"/>
      <c r="AO23" s="63"/>
      <c r="AP23" s="63"/>
      <c r="AQ23" s="63"/>
    </row>
    <row r="24" s="4" customFormat="1" ht="40" customHeight="1" spans="1:43">
      <c r="A24" s="23" t="s">
        <v>114</v>
      </c>
      <c r="B24" s="23"/>
      <c r="C24" s="23"/>
      <c r="D24" s="23"/>
      <c r="E24" s="23"/>
      <c r="F24" s="23"/>
      <c r="G24" s="23"/>
      <c r="H24" s="24"/>
      <c r="I24" s="44">
        <f>SUBTOTAL(9,J24:Q24)</f>
        <v>19</v>
      </c>
      <c r="J24" s="45">
        <f>SUM(J25:J43)</f>
        <v>19</v>
      </c>
      <c r="K24" s="45">
        <f t="shared" ref="K24:S24" si="15">SUM(K25:K43)</f>
        <v>0</v>
      </c>
      <c r="L24" s="45">
        <f t="shared" si="15"/>
        <v>0</v>
      </c>
      <c r="M24" s="45">
        <f t="shared" si="15"/>
        <v>0</v>
      </c>
      <c r="N24" s="45">
        <f t="shared" si="15"/>
        <v>0</v>
      </c>
      <c r="O24" s="45">
        <f t="shared" si="15"/>
        <v>0</v>
      </c>
      <c r="P24" s="45">
        <f t="shared" si="15"/>
        <v>0</v>
      </c>
      <c r="Q24" s="45">
        <f t="shared" si="15"/>
        <v>0</v>
      </c>
      <c r="R24" s="45"/>
      <c r="S24" s="45"/>
      <c r="T24" s="45">
        <f t="shared" ref="T24:AF24" si="16">SUM(T25:T43)</f>
        <v>6255</v>
      </c>
      <c r="U24" s="45">
        <f t="shared" si="16"/>
        <v>3302.87</v>
      </c>
      <c r="V24" s="45">
        <f t="shared" si="16"/>
        <v>3087.87</v>
      </c>
      <c r="W24" s="45">
        <f t="shared" si="16"/>
        <v>0</v>
      </c>
      <c r="X24" s="45">
        <f t="shared" si="16"/>
        <v>215</v>
      </c>
      <c r="Y24" s="45">
        <f t="shared" si="16"/>
        <v>0</v>
      </c>
      <c r="Z24" s="45">
        <f t="shared" si="16"/>
        <v>2857.13</v>
      </c>
      <c r="AA24" s="45">
        <f t="shared" si="16"/>
        <v>0</v>
      </c>
      <c r="AB24" s="45">
        <f t="shared" si="16"/>
        <v>0</v>
      </c>
      <c r="AC24" s="45">
        <f t="shared" si="16"/>
        <v>0</v>
      </c>
      <c r="AD24" s="45">
        <f t="shared" si="16"/>
        <v>0</v>
      </c>
      <c r="AE24" s="45">
        <f t="shared" si="16"/>
        <v>0</v>
      </c>
      <c r="AF24" s="45">
        <f t="shared" si="16"/>
        <v>0</v>
      </c>
      <c r="AG24" s="45"/>
      <c r="AH24" s="65"/>
      <c r="AI24" s="66"/>
      <c r="AJ24" s="64"/>
      <c r="AK24" s="64"/>
      <c r="AL24" s="64"/>
      <c r="AM24" s="64"/>
      <c r="AN24" s="64"/>
      <c r="AO24" s="64"/>
      <c r="AP24" s="64"/>
      <c r="AQ24" s="64"/>
    </row>
    <row r="25" s="3" customFormat="1" ht="162" customHeight="1" spans="1:43">
      <c r="A25" s="26">
        <v>11</v>
      </c>
      <c r="B25" s="25" t="s">
        <v>115</v>
      </c>
      <c r="C25" s="26" t="s">
        <v>44</v>
      </c>
      <c r="D25" s="26" t="s">
        <v>116</v>
      </c>
      <c r="E25" s="26" t="s">
        <v>46</v>
      </c>
      <c r="F25" s="26" t="s">
        <v>47</v>
      </c>
      <c r="G25" s="26" t="s">
        <v>117</v>
      </c>
      <c r="H25" s="27" t="s">
        <v>118</v>
      </c>
      <c r="I25" s="26"/>
      <c r="J25" s="26">
        <v>1</v>
      </c>
      <c r="K25" s="26"/>
      <c r="L25" s="26"/>
      <c r="M25" s="26"/>
      <c r="N25" s="26"/>
      <c r="O25" s="26"/>
      <c r="P25" s="26"/>
      <c r="Q25" s="26"/>
      <c r="R25" s="26" t="s">
        <v>111</v>
      </c>
      <c r="S25" s="26" t="s">
        <v>111</v>
      </c>
      <c r="T25" s="50">
        <v>200</v>
      </c>
      <c r="U25" s="26">
        <v>200</v>
      </c>
      <c r="V25" s="26">
        <v>200</v>
      </c>
      <c r="W25" s="26"/>
      <c r="X25" s="26"/>
      <c r="Y25" s="26"/>
      <c r="Z25" s="26"/>
      <c r="AA25" s="26"/>
      <c r="AB25" s="26"/>
      <c r="AC25" s="26"/>
      <c r="AD25" s="26"/>
      <c r="AE25" s="26"/>
      <c r="AF25" s="28"/>
      <c r="AG25" s="26" t="s">
        <v>119</v>
      </c>
      <c r="AH25" s="26"/>
      <c r="AI25" s="10"/>
      <c r="AJ25" s="63"/>
      <c r="AK25" s="63"/>
      <c r="AL25" s="63"/>
      <c r="AM25" s="63"/>
      <c r="AN25" s="63"/>
      <c r="AO25" s="63"/>
      <c r="AP25" s="63"/>
      <c r="AQ25" s="63">
        <v>2231</v>
      </c>
    </row>
    <row r="26" s="3" customFormat="1" ht="143" customHeight="1" spans="1:43">
      <c r="A26" s="26">
        <v>12</v>
      </c>
      <c r="B26" s="28" t="s">
        <v>120</v>
      </c>
      <c r="C26" s="28" t="s">
        <v>44</v>
      </c>
      <c r="D26" s="28" t="s">
        <v>121</v>
      </c>
      <c r="E26" s="28" t="s">
        <v>46</v>
      </c>
      <c r="F26" s="28" t="s">
        <v>47</v>
      </c>
      <c r="G26" s="28" t="s">
        <v>117</v>
      </c>
      <c r="H26" s="32" t="s">
        <v>122</v>
      </c>
      <c r="I26" s="28"/>
      <c r="J26" s="28">
        <v>1</v>
      </c>
      <c r="K26" s="28"/>
      <c r="L26" s="28"/>
      <c r="M26" s="28"/>
      <c r="N26" s="28"/>
      <c r="O26" s="31"/>
      <c r="P26" s="31"/>
      <c r="Q26" s="31"/>
      <c r="R26" s="31" t="s">
        <v>111</v>
      </c>
      <c r="S26" s="31" t="s">
        <v>111</v>
      </c>
      <c r="T26" s="31">
        <v>145</v>
      </c>
      <c r="U26" s="31">
        <v>145</v>
      </c>
      <c r="V26" s="31">
        <v>145</v>
      </c>
      <c r="W26" s="31"/>
      <c r="X26" s="31"/>
      <c r="Y26" s="31"/>
      <c r="Z26" s="31"/>
      <c r="AA26" s="31"/>
      <c r="AB26" s="31"/>
      <c r="AC26" s="31"/>
      <c r="AD26" s="31"/>
      <c r="AE26" s="31"/>
      <c r="AF26" s="28"/>
      <c r="AG26" s="31" t="s">
        <v>123</v>
      </c>
      <c r="AH26" s="31" t="s">
        <v>124</v>
      </c>
      <c r="AI26" s="2"/>
      <c r="AJ26" s="64"/>
      <c r="AK26" s="64"/>
      <c r="AL26" s="64"/>
      <c r="AM26" s="64"/>
      <c r="AN26" s="64"/>
      <c r="AO26" s="64"/>
      <c r="AP26" s="64"/>
      <c r="AQ26" s="64"/>
    </row>
    <row r="27" s="3" customFormat="1" ht="94" customHeight="1" spans="1:43">
      <c r="A27" s="26">
        <v>13</v>
      </c>
      <c r="B27" s="25" t="s">
        <v>125</v>
      </c>
      <c r="C27" s="26" t="s">
        <v>44</v>
      </c>
      <c r="D27" s="28" t="s">
        <v>126</v>
      </c>
      <c r="E27" s="26" t="s">
        <v>46</v>
      </c>
      <c r="F27" s="26" t="s">
        <v>47</v>
      </c>
      <c r="G27" s="28" t="s">
        <v>117</v>
      </c>
      <c r="H27" s="29" t="s">
        <v>127</v>
      </c>
      <c r="I27" s="28"/>
      <c r="J27" s="28">
        <v>1</v>
      </c>
      <c r="K27" s="28"/>
      <c r="L27" s="28"/>
      <c r="M27" s="28"/>
      <c r="N27" s="28"/>
      <c r="O27" s="28"/>
      <c r="P27" s="28"/>
      <c r="Q27" s="28"/>
      <c r="R27" s="28" t="s">
        <v>111</v>
      </c>
      <c r="S27" s="28" t="s">
        <v>111</v>
      </c>
      <c r="T27" s="31">
        <v>70</v>
      </c>
      <c r="U27" s="28">
        <v>70</v>
      </c>
      <c r="V27" s="28">
        <v>70</v>
      </c>
      <c r="W27" s="28"/>
      <c r="X27" s="28"/>
      <c r="Y27" s="28"/>
      <c r="Z27" s="28"/>
      <c r="AA27" s="28"/>
      <c r="AB27" s="28"/>
      <c r="AC27" s="28"/>
      <c r="AD27" s="28"/>
      <c r="AE27" s="28"/>
      <c r="AF27" s="28"/>
      <c r="AG27" s="28" t="s">
        <v>123</v>
      </c>
      <c r="AH27" s="28" t="s">
        <v>124</v>
      </c>
      <c r="AI27" s="2"/>
      <c r="AJ27" s="2"/>
      <c r="AK27" s="2"/>
      <c r="AL27" s="2"/>
      <c r="AM27" s="2"/>
      <c r="AN27" s="2"/>
      <c r="AO27" s="2"/>
      <c r="AP27" s="2"/>
      <c r="AQ27" s="2"/>
    </row>
    <row r="28" s="3" customFormat="1" ht="128" customHeight="1" spans="1:43">
      <c r="A28" s="26">
        <v>14</v>
      </c>
      <c r="B28" s="25" t="s">
        <v>128</v>
      </c>
      <c r="C28" s="26" t="s">
        <v>44</v>
      </c>
      <c r="D28" s="28" t="s">
        <v>129</v>
      </c>
      <c r="E28" s="26" t="s">
        <v>46</v>
      </c>
      <c r="F28" s="26" t="s">
        <v>130</v>
      </c>
      <c r="G28" s="28" t="s">
        <v>131</v>
      </c>
      <c r="H28" s="33" t="s">
        <v>132</v>
      </c>
      <c r="I28" s="28"/>
      <c r="J28" s="28">
        <v>1</v>
      </c>
      <c r="K28" s="28"/>
      <c r="L28" s="28"/>
      <c r="M28" s="28"/>
      <c r="N28" s="28"/>
      <c r="O28" s="28"/>
      <c r="P28" s="28"/>
      <c r="Q28" s="28"/>
      <c r="R28" s="28" t="s">
        <v>111</v>
      </c>
      <c r="S28" s="28" t="s">
        <v>111</v>
      </c>
      <c r="T28" s="31">
        <v>4000</v>
      </c>
      <c r="U28" s="31">
        <v>2449.18</v>
      </c>
      <c r="V28" s="31">
        <v>2449.18</v>
      </c>
      <c r="W28" s="28"/>
      <c r="X28" s="28"/>
      <c r="Y28" s="28"/>
      <c r="Z28" s="28">
        <v>1550.82</v>
      </c>
      <c r="AA28" s="28"/>
      <c r="AB28" s="28"/>
      <c r="AC28" s="28"/>
      <c r="AD28" s="28"/>
      <c r="AE28" s="28"/>
      <c r="AF28" s="28"/>
      <c r="AG28" s="28" t="s">
        <v>133</v>
      </c>
      <c r="AH28" s="28"/>
      <c r="AI28" s="2"/>
      <c r="AJ28" s="2"/>
      <c r="AK28" s="2"/>
      <c r="AL28" s="2"/>
      <c r="AM28" s="2"/>
      <c r="AN28" s="2"/>
      <c r="AO28" s="2"/>
      <c r="AP28" s="2"/>
      <c r="AQ28" s="2"/>
    </row>
    <row r="29" s="3" customFormat="1" ht="128" customHeight="1" spans="1:43">
      <c r="A29" s="26">
        <v>15</v>
      </c>
      <c r="B29" s="25" t="s">
        <v>134</v>
      </c>
      <c r="C29" s="26" t="s">
        <v>44</v>
      </c>
      <c r="D29" s="28" t="s">
        <v>135</v>
      </c>
      <c r="E29" s="26" t="s">
        <v>46</v>
      </c>
      <c r="F29" s="26" t="s">
        <v>136</v>
      </c>
      <c r="G29" s="28" t="s">
        <v>137</v>
      </c>
      <c r="H29" s="32" t="s">
        <v>138</v>
      </c>
      <c r="I29" s="28"/>
      <c r="J29" s="28">
        <v>1</v>
      </c>
      <c r="K29" s="28"/>
      <c r="L29" s="28"/>
      <c r="M29" s="28"/>
      <c r="N29" s="28"/>
      <c r="O29" s="28"/>
      <c r="P29" s="28"/>
      <c r="Q29" s="28"/>
      <c r="R29" s="28" t="s">
        <v>111</v>
      </c>
      <c r="S29" s="28" t="s">
        <v>111</v>
      </c>
      <c r="T29" s="31">
        <v>390</v>
      </c>
      <c r="U29" s="28">
        <v>390</v>
      </c>
      <c r="V29" s="28">
        <v>175</v>
      </c>
      <c r="W29" s="28"/>
      <c r="X29" s="28">
        <v>215</v>
      </c>
      <c r="Y29" s="28"/>
      <c r="Z29" s="28"/>
      <c r="AA29" s="28"/>
      <c r="AB29" s="28"/>
      <c r="AC29" s="28"/>
      <c r="AD29" s="28"/>
      <c r="AE29" s="28"/>
      <c r="AF29" s="28"/>
      <c r="AG29" s="28" t="s">
        <v>123</v>
      </c>
      <c r="AH29" s="28"/>
      <c r="AI29" s="2"/>
      <c r="AJ29" s="2"/>
      <c r="AK29" s="2"/>
      <c r="AL29" s="2"/>
      <c r="AM29" s="2"/>
      <c r="AN29" s="2"/>
      <c r="AO29" s="2"/>
      <c r="AP29" s="2"/>
      <c r="AQ29" s="2"/>
    </row>
    <row r="30" s="3" customFormat="1" ht="128" customHeight="1" spans="1:43">
      <c r="A30" s="26">
        <v>16</v>
      </c>
      <c r="B30" s="25" t="s">
        <v>139</v>
      </c>
      <c r="C30" s="26" t="s">
        <v>44</v>
      </c>
      <c r="D30" s="28" t="s">
        <v>140</v>
      </c>
      <c r="E30" s="26" t="s">
        <v>46</v>
      </c>
      <c r="F30" s="26" t="s">
        <v>136</v>
      </c>
      <c r="G30" s="28" t="s">
        <v>141</v>
      </c>
      <c r="H30" s="32" t="s">
        <v>142</v>
      </c>
      <c r="I30" s="28"/>
      <c r="J30" s="28">
        <v>1</v>
      </c>
      <c r="K30" s="28"/>
      <c r="L30" s="28"/>
      <c r="M30" s="28"/>
      <c r="N30" s="28"/>
      <c r="O30" s="28"/>
      <c r="P30" s="28"/>
      <c r="Q30" s="28"/>
      <c r="R30" s="28" t="s">
        <v>111</v>
      </c>
      <c r="S30" s="28" t="s">
        <v>111</v>
      </c>
      <c r="T30" s="31">
        <v>50</v>
      </c>
      <c r="U30" s="28">
        <v>48.69</v>
      </c>
      <c r="V30" s="28">
        <v>48.69</v>
      </c>
      <c r="W30" s="28"/>
      <c r="X30" s="28"/>
      <c r="Y30" s="28"/>
      <c r="Z30" s="28">
        <v>1.31</v>
      </c>
      <c r="AA30" s="28"/>
      <c r="AB30" s="28"/>
      <c r="AC30" s="28"/>
      <c r="AD30" s="28"/>
      <c r="AE30" s="28"/>
      <c r="AF30" s="28"/>
      <c r="AG30" s="31" t="s">
        <v>123</v>
      </c>
      <c r="AH30" s="28"/>
      <c r="AI30" s="2"/>
      <c r="AJ30" s="2"/>
      <c r="AK30" s="2"/>
      <c r="AL30" s="2"/>
      <c r="AM30" s="2"/>
      <c r="AN30" s="2"/>
      <c r="AO30" s="2"/>
      <c r="AP30" s="2"/>
      <c r="AQ30" s="2"/>
    </row>
    <row r="31" s="3" customFormat="1" ht="102" customHeight="1" spans="1:43">
      <c r="A31" s="26">
        <v>17</v>
      </c>
      <c r="B31" s="25" t="s">
        <v>143</v>
      </c>
      <c r="C31" s="26" t="s">
        <v>44</v>
      </c>
      <c r="D31" s="28" t="s">
        <v>144</v>
      </c>
      <c r="E31" s="26" t="s">
        <v>46</v>
      </c>
      <c r="F31" s="26" t="s">
        <v>136</v>
      </c>
      <c r="G31" s="28" t="s">
        <v>145</v>
      </c>
      <c r="H31" s="32" t="s">
        <v>146</v>
      </c>
      <c r="I31" s="28"/>
      <c r="J31" s="28">
        <v>1</v>
      </c>
      <c r="K31" s="28"/>
      <c r="L31" s="28"/>
      <c r="M31" s="28"/>
      <c r="N31" s="28"/>
      <c r="O31" s="28"/>
      <c r="P31" s="28"/>
      <c r="Q31" s="28"/>
      <c r="R31" s="28" t="s">
        <v>95</v>
      </c>
      <c r="S31" s="28" t="s">
        <v>111</v>
      </c>
      <c r="T31" s="31">
        <v>100</v>
      </c>
      <c r="U31" s="28"/>
      <c r="V31" s="28"/>
      <c r="W31" s="28"/>
      <c r="X31" s="28"/>
      <c r="Y31" s="28"/>
      <c r="Z31" s="28">
        <v>100</v>
      </c>
      <c r="AA31" s="28"/>
      <c r="AB31" s="28"/>
      <c r="AC31" s="28"/>
      <c r="AD31" s="28"/>
      <c r="AE31" s="28"/>
      <c r="AF31" s="28"/>
      <c r="AG31" s="28" t="s">
        <v>147</v>
      </c>
      <c r="AH31" s="28"/>
      <c r="AI31" s="2"/>
      <c r="AJ31" s="2"/>
      <c r="AK31" s="2"/>
      <c r="AL31" s="2"/>
      <c r="AM31" s="2"/>
      <c r="AN31" s="2"/>
      <c r="AO31" s="2"/>
      <c r="AP31" s="2"/>
      <c r="AQ31" s="2"/>
    </row>
    <row r="32" s="3" customFormat="1" ht="102" customHeight="1" spans="1:43">
      <c r="A32" s="26">
        <v>18</v>
      </c>
      <c r="B32" s="25" t="s">
        <v>148</v>
      </c>
      <c r="C32" s="26" t="s">
        <v>44</v>
      </c>
      <c r="D32" s="28" t="s">
        <v>149</v>
      </c>
      <c r="E32" s="26" t="s">
        <v>46</v>
      </c>
      <c r="F32" s="26" t="s">
        <v>136</v>
      </c>
      <c r="G32" s="28" t="s">
        <v>150</v>
      </c>
      <c r="H32" s="32" t="s">
        <v>151</v>
      </c>
      <c r="I32" s="28"/>
      <c r="J32" s="28">
        <v>1</v>
      </c>
      <c r="K32" s="28"/>
      <c r="L32" s="28"/>
      <c r="M32" s="28"/>
      <c r="N32" s="28"/>
      <c r="O32" s="28"/>
      <c r="P32" s="28"/>
      <c r="Q32" s="28"/>
      <c r="R32" s="28" t="s">
        <v>152</v>
      </c>
      <c r="S32" s="28" t="s">
        <v>51</v>
      </c>
      <c r="T32" s="31">
        <v>100</v>
      </c>
      <c r="U32" s="28"/>
      <c r="V32" s="28"/>
      <c r="W32" s="28"/>
      <c r="X32" s="28"/>
      <c r="Y32" s="28"/>
      <c r="Z32" s="28">
        <v>100</v>
      </c>
      <c r="AA32" s="28"/>
      <c r="AB32" s="28"/>
      <c r="AC32" s="28"/>
      <c r="AD32" s="28"/>
      <c r="AE32" s="28"/>
      <c r="AF32" s="28"/>
      <c r="AG32" s="28" t="s">
        <v>153</v>
      </c>
      <c r="AH32" s="28"/>
      <c r="AI32" s="2"/>
      <c r="AJ32" s="2"/>
      <c r="AK32" s="2"/>
      <c r="AL32" s="2"/>
      <c r="AM32" s="2"/>
      <c r="AN32" s="2"/>
      <c r="AO32" s="2"/>
      <c r="AP32" s="2"/>
      <c r="AQ32" s="2"/>
    </row>
    <row r="33" s="3" customFormat="1" ht="128" customHeight="1" spans="1:43">
      <c r="A33" s="26">
        <v>19</v>
      </c>
      <c r="B33" s="25" t="s">
        <v>154</v>
      </c>
      <c r="C33" s="26" t="s">
        <v>44</v>
      </c>
      <c r="D33" s="28" t="s">
        <v>155</v>
      </c>
      <c r="E33" s="26" t="s">
        <v>46</v>
      </c>
      <c r="F33" s="26" t="s">
        <v>136</v>
      </c>
      <c r="G33" s="28" t="s">
        <v>156</v>
      </c>
      <c r="H33" s="32" t="s">
        <v>157</v>
      </c>
      <c r="I33" s="28"/>
      <c r="J33" s="28">
        <v>1</v>
      </c>
      <c r="K33" s="28"/>
      <c r="L33" s="28"/>
      <c r="M33" s="28"/>
      <c r="N33" s="28"/>
      <c r="O33" s="28"/>
      <c r="P33" s="28"/>
      <c r="Q33" s="28"/>
      <c r="R33" s="28" t="s">
        <v>82</v>
      </c>
      <c r="S33" s="28" t="s">
        <v>111</v>
      </c>
      <c r="T33" s="31">
        <v>100</v>
      </c>
      <c r="U33" s="28"/>
      <c r="V33" s="28"/>
      <c r="W33" s="28"/>
      <c r="X33" s="28"/>
      <c r="Y33" s="28"/>
      <c r="Z33" s="28">
        <v>100</v>
      </c>
      <c r="AA33" s="28"/>
      <c r="AB33" s="28"/>
      <c r="AC33" s="28"/>
      <c r="AD33" s="28"/>
      <c r="AE33" s="28"/>
      <c r="AF33" s="28"/>
      <c r="AG33" s="28" t="s">
        <v>158</v>
      </c>
      <c r="AH33" s="28"/>
      <c r="AI33" s="2"/>
      <c r="AJ33" s="2"/>
      <c r="AK33" s="2"/>
      <c r="AL33" s="2"/>
      <c r="AM33" s="2"/>
      <c r="AN33" s="2"/>
      <c r="AO33" s="2"/>
      <c r="AP33" s="2"/>
      <c r="AQ33" s="2"/>
    </row>
    <row r="34" s="3" customFormat="1" ht="107" customHeight="1" spans="1:43">
      <c r="A34" s="26">
        <v>20</v>
      </c>
      <c r="B34" s="25" t="s">
        <v>159</v>
      </c>
      <c r="C34" s="26" t="s">
        <v>44</v>
      </c>
      <c r="D34" s="28" t="s">
        <v>160</v>
      </c>
      <c r="E34" s="26" t="s">
        <v>46</v>
      </c>
      <c r="F34" s="26" t="s">
        <v>136</v>
      </c>
      <c r="G34" s="28" t="s">
        <v>161</v>
      </c>
      <c r="H34" s="32" t="s">
        <v>162</v>
      </c>
      <c r="I34" s="28"/>
      <c r="J34" s="28">
        <v>1</v>
      </c>
      <c r="K34" s="28"/>
      <c r="L34" s="28"/>
      <c r="M34" s="28"/>
      <c r="N34" s="28"/>
      <c r="O34" s="28"/>
      <c r="P34" s="28"/>
      <c r="Q34" s="28"/>
      <c r="R34" s="28" t="s">
        <v>163</v>
      </c>
      <c r="S34" s="28" t="s">
        <v>111</v>
      </c>
      <c r="T34" s="31">
        <v>200</v>
      </c>
      <c r="U34" s="28"/>
      <c r="V34" s="28"/>
      <c r="W34" s="28"/>
      <c r="X34" s="28"/>
      <c r="Y34" s="28"/>
      <c r="Z34" s="28">
        <v>100</v>
      </c>
      <c r="AA34" s="28"/>
      <c r="AB34" s="28"/>
      <c r="AC34" s="28"/>
      <c r="AD34" s="28"/>
      <c r="AE34" s="28"/>
      <c r="AF34" s="28"/>
      <c r="AG34" s="28" t="s">
        <v>164</v>
      </c>
      <c r="AH34" s="28"/>
      <c r="AI34" s="2"/>
      <c r="AJ34" s="2"/>
      <c r="AK34" s="2"/>
      <c r="AL34" s="2"/>
      <c r="AM34" s="2"/>
      <c r="AN34" s="2"/>
      <c r="AO34" s="2"/>
      <c r="AP34" s="2"/>
      <c r="AQ34" s="2"/>
    </row>
    <row r="35" s="3" customFormat="1" ht="128" customHeight="1" spans="1:43">
      <c r="A35" s="26">
        <v>21</v>
      </c>
      <c r="B35" s="25" t="s">
        <v>165</v>
      </c>
      <c r="C35" s="34" t="s">
        <v>166</v>
      </c>
      <c r="D35" s="35" t="s">
        <v>167</v>
      </c>
      <c r="E35" s="36" t="s">
        <v>46</v>
      </c>
      <c r="F35" s="34" t="s">
        <v>168</v>
      </c>
      <c r="G35" s="35" t="s">
        <v>169</v>
      </c>
      <c r="H35" s="35" t="s">
        <v>170</v>
      </c>
      <c r="I35" s="47"/>
      <c r="J35" s="47">
        <v>1</v>
      </c>
      <c r="K35" s="47"/>
      <c r="L35" s="47"/>
      <c r="M35" s="47"/>
      <c r="N35" s="47"/>
      <c r="O35" s="47"/>
      <c r="P35" s="47"/>
      <c r="Q35" s="47"/>
      <c r="R35" s="53" t="s">
        <v>171</v>
      </c>
      <c r="S35" s="53" t="s">
        <v>172</v>
      </c>
      <c r="T35" s="47">
        <v>30</v>
      </c>
      <c r="U35" s="54"/>
      <c r="V35" s="54"/>
      <c r="W35" s="54"/>
      <c r="X35" s="54"/>
      <c r="Y35" s="54"/>
      <c r="Z35" s="47">
        <v>30</v>
      </c>
      <c r="AA35" s="54"/>
      <c r="AB35" s="54"/>
      <c r="AC35" s="54"/>
      <c r="AD35" s="54"/>
      <c r="AE35" s="54"/>
      <c r="AF35" s="54"/>
      <c r="AG35" s="69" t="s">
        <v>173</v>
      </c>
      <c r="AH35" s="70"/>
      <c r="AI35" s="2"/>
      <c r="AJ35" s="2"/>
      <c r="AK35" s="2"/>
      <c r="AL35" s="2"/>
      <c r="AM35" s="2"/>
      <c r="AN35" s="2"/>
      <c r="AO35" s="2"/>
      <c r="AP35" s="2"/>
      <c r="AQ35" s="2"/>
    </row>
    <row r="36" s="3" customFormat="1" ht="128" customHeight="1" spans="1:43">
      <c r="A36" s="26">
        <v>22</v>
      </c>
      <c r="B36" s="25" t="s">
        <v>174</v>
      </c>
      <c r="C36" s="34" t="s">
        <v>166</v>
      </c>
      <c r="D36" s="35" t="s">
        <v>175</v>
      </c>
      <c r="E36" s="36" t="s">
        <v>46</v>
      </c>
      <c r="F36" s="34" t="s">
        <v>168</v>
      </c>
      <c r="G36" s="35" t="s">
        <v>176</v>
      </c>
      <c r="H36" s="35" t="s">
        <v>177</v>
      </c>
      <c r="I36" s="47"/>
      <c r="J36" s="47">
        <v>1</v>
      </c>
      <c r="K36" s="47"/>
      <c r="L36" s="47"/>
      <c r="M36" s="47"/>
      <c r="N36" s="47"/>
      <c r="O36" s="47"/>
      <c r="P36" s="47"/>
      <c r="Q36" s="47"/>
      <c r="R36" s="53" t="s">
        <v>171</v>
      </c>
      <c r="S36" s="53" t="s">
        <v>172</v>
      </c>
      <c r="T36" s="47">
        <v>41</v>
      </c>
      <c r="U36" s="54"/>
      <c r="V36" s="54"/>
      <c r="W36" s="54"/>
      <c r="X36" s="54"/>
      <c r="Y36" s="54"/>
      <c r="Z36" s="47">
        <v>41</v>
      </c>
      <c r="AA36" s="54"/>
      <c r="AB36" s="54"/>
      <c r="AC36" s="54"/>
      <c r="AD36" s="54"/>
      <c r="AE36" s="54"/>
      <c r="AF36" s="54"/>
      <c r="AG36" s="69" t="s">
        <v>173</v>
      </c>
      <c r="AH36" s="70"/>
      <c r="AI36" s="2"/>
      <c r="AJ36" s="2"/>
      <c r="AK36" s="2"/>
      <c r="AL36" s="2"/>
      <c r="AM36" s="2"/>
      <c r="AN36" s="2"/>
      <c r="AO36" s="2"/>
      <c r="AP36" s="2"/>
      <c r="AQ36" s="2"/>
    </row>
    <row r="37" s="3" customFormat="1" ht="128" customHeight="1" spans="1:43">
      <c r="A37" s="26">
        <v>23</v>
      </c>
      <c r="B37" s="25" t="s">
        <v>178</v>
      </c>
      <c r="C37" s="34" t="s">
        <v>166</v>
      </c>
      <c r="D37" s="35" t="s">
        <v>179</v>
      </c>
      <c r="E37" s="36" t="s">
        <v>46</v>
      </c>
      <c r="F37" s="34" t="s">
        <v>168</v>
      </c>
      <c r="G37" s="35" t="s">
        <v>180</v>
      </c>
      <c r="H37" s="35" t="s">
        <v>181</v>
      </c>
      <c r="I37" s="47"/>
      <c r="J37" s="47">
        <v>1</v>
      </c>
      <c r="K37" s="47"/>
      <c r="L37" s="47"/>
      <c r="M37" s="47"/>
      <c r="N37" s="47"/>
      <c r="O37" s="47"/>
      <c r="P37" s="47"/>
      <c r="Q37" s="47"/>
      <c r="R37" s="53" t="s">
        <v>171</v>
      </c>
      <c r="S37" s="53" t="s">
        <v>172</v>
      </c>
      <c r="T37" s="47">
        <v>101</v>
      </c>
      <c r="U37" s="54"/>
      <c r="V37" s="54"/>
      <c r="W37" s="54"/>
      <c r="X37" s="54"/>
      <c r="Y37" s="54"/>
      <c r="Z37" s="47">
        <v>106</v>
      </c>
      <c r="AA37" s="54"/>
      <c r="AB37" s="54"/>
      <c r="AC37" s="54"/>
      <c r="AD37" s="54"/>
      <c r="AE37" s="54"/>
      <c r="AF37" s="54"/>
      <c r="AG37" s="69" t="s">
        <v>173</v>
      </c>
      <c r="AH37" s="70"/>
      <c r="AI37" s="2"/>
      <c r="AJ37" s="2"/>
      <c r="AK37" s="2"/>
      <c r="AL37" s="2"/>
      <c r="AM37" s="2"/>
      <c r="AN37" s="2"/>
      <c r="AO37" s="2"/>
      <c r="AP37" s="2"/>
      <c r="AQ37" s="2"/>
    </row>
    <row r="38" s="3" customFormat="1" ht="102" customHeight="1" spans="1:43">
      <c r="A38" s="26">
        <v>24</v>
      </c>
      <c r="B38" s="25" t="s">
        <v>182</v>
      </c>
      <c r="C38" s="34" t="s">
        <v>166</v>
      </c>
      <c r="D38" s="35" t="s">
        <v>183</v>
      </c>
      <c r="E38" s="36" t="s">
        <v>46</v>
      </c>
      <c r="F38" s="34" t="s">
        <v>168</v>
      </c>
      <c r="G38" s="35" t="s">
        <v>184</v>
      </c>
      <c r="H38" s="35" t="s">
        <v>185</v>
      </c>
      <c r="I38" s="47"/>
      <c r="J38" s="47">
        <v>1</v>
      </c>
      <c r="K38" s="47"/>
      <c r="L38" s="47"/>
      <c r="M38" s="47"/>
      <c r="N38" s="47"/>
      <c r="O38" s="47"/>
      <c r="P38" s="47"/>
      <c r="Q38" s="47"/>
      <c r="R38" s="53" t="s">
        <v>171</v>
      </c>
      <c r="S38" s="53" t="s">
        <v>172</v>
      </c>
      <c r="T38" s="47">
        <v>83</v>
      </c>
      <c r="U38" s="54"/>
      <c r="V38" s="54"/>
      <c r="W38" s="54"/>
      <c r="X38" s="54"/>
      <c r="Y38" s="54"/>
      <c r="Z38" s="47">
        <v>83</v>
      </c>
      <c r="AA38" s="54"/>
      <c r="AB38" s="54"/>
      <c r="AC38" s="54"/>
      <c r="AD38" s="54"/>
      <c r="AE38" s="54"/>
      <c r="AF38" s="54"/>
      <c r="AG38" s="69" t="s">
        <v>173</v>
      </c>
      <c r="AH38" s="70"/>
      <c r="AI38" s="2"/>
      <c r="AJ38" s="2"/>
      <c r="AK38" s="2"/>
      <c r="AL38" s="2"/>
      <c r="AM38" s="2"/>
      <c r="AN38" s="2"/>
      <c r="AO38" s="2"/>
      <c r="AP38" s="2"/>
      <c r="AQ38" s="2"/>
    </row>
    <row r="39" s="3" customFormat="1" ht="128" customHeight="1" spans="1:43">
      <c r="A39" s="26">
        <v>25</v>
      </c>
      <c r="B39" s="25" t="s">
        <v>186</v>
      </c>
      <c r="C39" s="34" t="s">
        <v>166</v>
      </c>
      <c r="D39" s="37" t="s">
        <v>187</v>
      </c>
      <c r="E39" s="36" t="s">
        <v>46</v>
      </c>
      <c r="F39" s="34" t="s">
        <v>168</v>
      </c>
      <c r="G39" s="37" t="s">
        <v>188</v>
      </c>
      <c r="H39" s="35" t="s">
        <v>189</v>
      </c>
      <c r="I39" s="47"/>
      <c r="J39" s="47">
        <v>1</v>
      </c>
      <c r="K39" s="47"/>
      <c r="L39" s="47"/>
      <c r="M39" s="47"/>
      <c r="N39" s="47"/>
      <c r="O39" s="47"/>
      <c r="P39" s="47"/>
      <c r="Q39" s="47"/>
      <c r="R39" s="53" t="s">
        <v>190</v>
      </c>
      <c r="S39" s="53" t="s">
        <v>172</v>
      </c>
      <c r="T39" s="55">
        <v>51</v>
      </c>
      <c r="U39" s="56"/>
      <c r="V39" s="56"/>
      <c r="W39" s="56"/>
      <c r="X39" s="56"/>
      <c r="Y39" s="56"/>
      <c r="Z39" s="55">
        <v>51</v>
      </c>
      <c r="AA39" s="56"/>
      <c r="AB39" s="56"/>
      <c r="AC39" s="56"/>
      <c r="AD39" s="56"/>
      <c r="AE39" s="56"/>
      <c r="AF39" s="56"/>
      <c r="AG39" s="69" t="s">
        <v>191</v>
      </c>
      <c r="AH39" s="70"/>
      <c r="AI39" s="2"/>
      <c r="AJ39" s="2"/>
      <c r="AK39" s="2"/>
      <c r="AL39" s="2"/>
      <c r="AM39" s="2"/>
      <c r="AN39" s="2"/>
      <c r="AO39" s="2"/>
      <c r="AP39" s="2"/>
      <c r="AQ39" s="2"/>
    </row>
    <row r="40" s="3" customFormat="1" ht="177" customHeight="1" spans="1:43">
      <c r="A40" s="26">
        <v>26</v>
      </c>
      <c r="B40" s="25" t="s">
        <v>192</v>
      </c>
      <c r="C40" s="34" t="s">
        <v>166</v>
      </c>
      <c r="D40" s="38" t="s">
        <v>193</v>
      </c>
      <c r="E40" s="36" t="s">
        <v>46</v>
      </c>
      <c r="F40" s="34" t="s">
        <v>168</v>
      </c>
      <c r="G40" s="38" t="s">
        <v>194</v>
      </c>
      <c r="H40" s="39" t="s">
        <v>195</v>
      </c>
      <c r="I40" s="47"/>
      <c r="J40" s="47">
        <v>1</v>
      </c>
      <c r="K40" s="47"/>
      <c r="L40" s="47"/>
      <c r="M40" s="47"/>
      <c r="N40" s="47"/>
      <c r="O40" s="47"/>
      <c r="P40" s="47"/>
      <c r="Q40" s="47"/>
      <c r="R40" s="53" t="s">
        <v>196</v>
      </c>
      <c r="S40" s="53" t="s">
        <v>172</v>
      </c>
      <c r="T40" s="47">
        <v>85</v>
      </c>
      <c r="U40" s="54"/>
      <c r="V40" s="54"/>
      <c r="W40" s="54"/>
      <c r="X40" s="54"/>
      <c r="Y40" s="54"/>
      <c r="Z40" s="47">
        <v>85</v>
      </c>
      <c r="AA40" s="54"/>
      <c r="AB40" s="54"/>
      <c r="AC40" s="54"/>
      <c r="AD40" s="54"/>
      <c r="AE40" s="54"/>
      <c r="AF40" s="54"/>
      <c r="AG40" s="69" t="s">
        <v>197</v>
      </c>
      <c r="AH40" s="70"/>
      <c r="AI40" s="2"/>
      <c r="AJ40" s="2"/>
      <c r="AK40" s="2"/>
      <c r="AL40" s="2"/>
      <c r="AM40" s="2"/>
      <c r="AN40" s="2"/>
      <c r="AO40" s="2"/>
      <c r="AP40" s="2"/>
      <c r="AQ40" s="2"/>
    </row>
    <row r="41" s="3" customFormat="1" ht="128" customHeight="1" spans="1:43">
      <c r="A41" s="26">
        <v>27</v>
      </c>
      <c r="B41" s="25" t="s">
        <v>198</v>
      </c>
      <c r="C41" s="34" t="s">
        <v>166</v>
      </c>
      <c r="D41" s="38" t="s">
        <v>199</v>
      </c>
      <c r="E41" s="36" t="s">
        <v>46</v>
      </c>
      <c r="F41" s="34" t="s">
        <v>168</v>
      </c>
      <c r="G41" s="38" t="s">
        <v>200</v>
      </c>
      <c r="H41" s="40" t="s">
        <v>201</v>
      </c>
      <c r="I41" s="47"/>
      <c r="J41" s="47">
        <v>1</v>
      </c>
      <c r="K41" s="47"/>
      <c r="L41" s="47"/>
      <c r="M41" s="47"/>
      <c r="N41" s="47"/>
      <c r="O41" s="47"/>
      <c r="P41" s="47"/>
      <c r="Q41" s="47"/>
      <c r="R41" s="53" t="s">
        <v>202</v>
      </c>
      <c r="S41" s="53" t="s">
        <v>172</v>
      </c>
      <c r="T41" s="47">
        <v>122</v>
      </c>
      <c r="U41" s="54"/>
      <c r="V41" s="54"/>
      <c r="W41" s="54"/>
      <c r="X41" s="54"/>
      <c r="Y41" s="54"/>
      <c r="Z41" s="47">
        <v>122</v>
      </c>
      <c r="AA41" s="54"/>
      <c r="AB41" s="54"/>
      <c r="AC41" s="54"/>
      <c r="AD41" s="54"/>
      <c r="AE41" s="54"/>
      <c r="AF41" s="54"/>
      <c r="AG41" s="69" t="s">
        <v>203</v>
      </c>
      <c r="AH41" s="70"/>
      <c r="AI41" s="2"/>
      <c r="AJ41" s="2"/>
      <c r="AK41" s="2"/>
      <c r="AL41" s="2"/>
      <c r="AM41" s="2"/>
      <c r="AN41" s="2"/>
      <c r="AO41" s="2"/>
      <c r="AP41" s="2"/>
      <c r="AQ41" s="2"/>
    </row>
    <row r="42" s="3" customFormat="1" ht="128" customHeight="1" spans="1:43">
      <c r="A42" s="26">
        <v>28</v>
      </c>
      <c r="B42" s="25" t="s">
        <v>204</v>
      </c>
      <c r="C42" s="34" t="s">
        <v>166</v>
      </c>
      <c r="D42" s="38" t="s">
        <v>205</v>
      </c>
      <c r="E42" s="36" t="s">
        <v>46</v>
      </c>
      <c r="F42" s="34" t="s">
        <v>168</v>
      </c>
      <c r="G42" s="38" t="s">
        <v>206</v>
      </c>
      <c r="H42" s="40" t="s">
        <v>207</v>
      </c>
      <c r="I42" s="47"/>
      <c r="J42" s="47">
        <v>1</v>
      </c>
      <c r="K42" s="47"/>
      <c r="L42" s="47"/>
      <c r="M42" s="47"/>
      <c r="N42" s="47"/>
      <c r="O42" s="47"/>
      <c r="P42" s="47"/>
      <c r="Q42" s="47"/>
      <c r="R42" s="53" t="s">
        <v>208</v>
      </c>
      <c r="S42" s="53" t="s">
        <v>172</v>
      </c>
      <c r="T42" s="47">
        <v>214</v>
      </c>
      <c r="U42" s="54"/>
      <c r="V42" s="54"/>
      <c r="W42" s="54"/>
      <c r="X42" s="54"/>
      <c r="Y42" s="54"/>
      <c r="Z42" s="47">
        <v>214</v>
      </c>
      <c r="AA42" s="54"/>
      <c r="AB42" s="54"/>
      <c r="AC42" s="54"/>
      <c r="AD42" s="54"/>
      <c r="AE42" s="54"/>
      <c r="AF42" s="54"/>
      <c r="AG42" s="69" t="s">
        <v>209</v>
      </c>
      <c r="AH42" s="70"/>
      <c r="AI42" s="2"/>
      <c r="AJ42" s="2"/>
      <c r="AK42" s="2"/>
      <c r="AL42" s="2"/>
      <c r="AM42" s="2"/>
      <c r="AN42" s="2"/>
      <c r="AO42" s="2"/>
      <c r="AP42" s="2"/>
      <c r="AQ42" s="2"/>
    </row>
    <row r="43" s="3" customFormat="1" ht="128" customHeight="1" spans="1:43">
      <c r="A43" s="26">
        <v>29</v>
      </c>
      <c r="B43" s="25" t="s">
        <v>210</v>
      </c>
      <c r="C43" s="34" t="s">
        <v>166</v>
      </c>
      <c r="D43" s="41" t="s">
        <v>211</v>
      </c>
      <c r="E43" s="36" t="s">
        <v>46</v>
      </c>
      <c r="F43" s="34" t="s">
        <v>168</v>
      </c>
      <c r="G43" s="41" t="s">
        <v>212</v>
      </c>
      <c r="H43" s="41" t="s">
        <v>213</v>
      </c>
      <c r="I43" s="47"/>
      <c r="J43" s="47">
        <v>1</v>
      </c>
      <c r="K43" s="47"/>
      <c r="L43" s="47"/>
      <c r="M43" s="47"/>
      <c r="N43" s="47"/>
      <c r="O43" s="47"/>
      <c r="P43" s="47"/>
      <c r="Q43" s="47"/>
      <c r="R43" s="53" t="s">
        <v>214</v>
      </c>
      <c r="S43" s="53" t="s">
        <v>172</v>
      </c>
      <c r="T43" s="55">
        <v>173</v>
      </c>
      <c r="U43" s="56"/>
      <c r="V43" s="56"/>
      <c r="W43" s="56"/>
      <c r="X43" s="56"/>
      <c r="Y43" s="56"/>
      <c r="Z43" s="55">
        <v>173</v>
      </c>
      <c r="AA43" s="56"/>
      <c r="AB43" s="56"/>
      <c r="AC43" s="56"/>
      <c r="AD43" s="56"/>
      <c r="AE43" s="56"/>
      <c r="AF43" s="56"/>
      <c r="AG43" s="69" t="s">
        <v>209</v>
      </c>
      <c r="AH43" s="70"/>
      <c r="AI43" s="2"/>
      <c r="AJ43" s="2"/>
      <c r="AK43" s="2"/>
      <c r="AL43" s="2"/>
      <c r="AM43" s="2"/>
      <c r="AN43" s="2"/>
      <c r="AO43" s="2"/>
      <c r="AP43" s="2"/>
      <c r="AQ43" s="2"/>
    </row>
    <row r="44" ht="40" customHeight="1" spans="1:35">
      <c r="A44" s="23" t="s">
        <v>215</v>
      </c>
      <c r="B44" s="23"/>
      <c r="C44" s="23"/>
      <c r="D44" s="23"/>
      <c r="E44" s="23"/>
      <c r="F44" s="23"/>
      <c r="G44" s="23"/>
      <c r="H44" s="24"/>
      <c r="I44" s="44">
        <f>SUBTOTAL(9,J44:Q44)</f>
        <v>3</v>
      </c>
      <c r="J44" s="45">
        <f>J45</f>
        <v>3</v>
      </c>
      <c r="K44" s="45">
        <f t="shared" ref="K44:S44" si="17">K45</f>
        <v>0</v>
      </c>
      <c r="L44" s="45">
        <f t="shared" si="17"/>
        <v>0</v>
      </c>
      <c r="M44" s="45">
        <f t="shared" si="17"/>
        <v>0</v>
      </c>
      <c r="N44" s="45">
        <f t="shared" si="17"/>
        <v>0</v>
      </c>
      <c r="O44" s="45">
        <f t="shared" si="17"/>
        <v>0</v>
      </c>
      <c r="P44" s="45">
        <f t="shared" si="17"/>
        <v>0</v>
      </c>
      <c r="Q44" s="45">
        <f t="shared" si="17"/>
        <v>0</v>
      </c>
      <c r="R44" s="45"/>
      <c r="S44" s="45"/>
      <c r="T44" s="45">
        <f t="shared" ref="T44:AF44" si="18">T45</f>
        <v>1290</v>
      </c>
      <c r="U44" s="45">
        <f t="shared" si="18"/>
        <v>1100.27</v>
      </c>
      <c r="V44" s="45">
        <f t="shared" si="18"/>
        <v>1095</v>
      </c>
      <c r="W44" s="45">
        <f t="shared" si="18"/>
        <v>0</v>
      </c>
      <c r="X44" s="45">
        <f t="shared" si="18"/>
        <v>0</v>
      </c>
      <c r="Y44" s="45">
        <f t="shared" si="18"/>
        <v>0</v>
      </c>
      <c r="Z44" s="45">
        <f t="shared" si="18"/>
        <v>189.73</v>
      </c>
      <c r="AA44" s="45">
        <f t="shared" si="18"/>
        <v>0</v>
      </c>
      <c r="AB44" s="45">
        <f t="shared" si="18"/>
        <v>0</v>
      </c>
      <c r="AC44" s="45">
        <f t="shared" si="18"/>
        <v>0</v>
      </c>
      <c r="AD44" s="45">
        <f t="shared" si="18"/>
        <v>0</v>
      </c>
      <c r="AE44" s="45">
        <f t="shared" si="18"/>
        <v>0</v>
      </c>
      <c r="AF44" s="45" t="e">
        <f t="shared" si="18"/>
        <v>#REF!</v>
      </c>
      <c r="AG44" s="45"/>
      <c r="AH44" s="65"/>
      <c r="AI44" s="66"/>
    </row>
    <row r="45" ht="40" customHeight="1" spans="1:35">
      <c r="A45" s="23" t="s">
        <v>216</v>
      </c>
      <c r="B45" s="23"/>
      <c r="C45" s="23"/>
      <c r="D45" s="23"/>
      <c r="E45" s="23"/>
      <c r="F45" s="23"/>
      <c r="G45" s="23"/>
      <c r="H45" s="24"/>
      <c r="I45" s="44">
        <f>SUBTOTAL(9,J45:Q45)</f>
        <v>3</v>
      </c>
      <c r="J45" s="45">
        <f>SUM(J46:J48)</f>
        <v>3</v>
      </c>
      <c r="K45" s="45">
        <f t="shared" ref="K45:S45" si="19">SUM(K46:K48)</f>
        <v>0</v>
      </c>
      <c r="L45" s="45">
        <f t="shared" si="19"/>
        <v>0</v>
      </c>
      <c r="M45" s="45">
        <f t="shared" si="19"/>
        <v>0</v>
      </c>
      <c r="N45" s="45">
        <f t="shared" si="19"/>
        <v>0</v>
      </c>
      <c r="O45" s="45">
        <f t="shared" si="19"/>
        <v>0</v>
      </c>
      <c r="P45" s="45">
        <f t="shared" si="19"/>
        <v>0</v>
      </c>
      <c r="Q45" s="45">
        <f t="shared" si="19"/>
        <v>0</v>
      </c>
      <c r="R45" s="45"/>
      <c r="S45" s="45"/>
      <c r="T45" s="45">
        <f>SUM(T46:T48)</f>
        <v>1290</v>
      </c>
      <c r="U45" s="45">
        <f t="shared" ref="U45:AF45" si="20">SUM(U46:U48)</f>
        <v>1100.27</v>
      </c>
      <c r="V45" s="45">
        <f t="shared" si="20"/>
        <v>1095</v>
      </c>
      <c r="W45" s="45">
        <f t="shared" si="20"/>
        <v>0</v>
      </c>
      <c r="X45" s="45">
        <f t="shared" si="20"/>
        <v>0</v>
      </c>
      <c r="Y45" s="45">
        <f t="shared" si="20"/>
        <v>0</v>
      </c>
      <c r="Z45" s="45">
        <f t="shared" si="20"/>
        <v>189.73</v>
      </c>
      <c r="AA45" s="45">
        <f t="shared" si="20"/>
        <v>0</v>
      </c>
      <c r="AB45" s="45">
        <f t="shared" si="20"/>
        <v>0</v>
      </c>
      <c r="AC45" s="45">
        <f t="shared" si="20"/>
        <v>0</v>
      </c>
      <c r="AD45" s="45">
        <f t="shared" si="20"/>
        <v>0</v>
      </c>
      <c r="AE45" s="45">
        <f t="shared" si="20"/>
        <v>0</v>
      </c>
      <c r="AF45" s="45" t="e">
        <f>SUM(#REF!)</f>
        <v>#REF!</v>
      </c>
      <c r="AG45" s="45"/>
      <c r="AH45" s="65"/>
      <c r="AI45" s="66"/>
    </row>
    <row r="46" s="6" customFormat="1" ht="263" customHeight="1" spans="1:35">
      <c r="A46" s="26">
        <v>30</v>
      </c>
      <c r="B46" s="26" t="s">
        <v>217</v>
      </c>
      <c r="C46" s="26" t="s">
        <v>44</v>
      </c>
      <c r="D46" s="26" t="s">
        <v>218</v>
      </c>
      <c r="E46" s="26" t="s">
        <v>46</v>
      </c>
      <c r="F46" s="26" t="s">
        <v>47</v>
      </c>
      <c r="G46" s="26" t="s">
        <v>117</v>
      </c>
      <c r="H46" s="27" t="s">
        <v>219</v>
      </c>
      <c r="I46" s="25"/>
      <c r="J46" s="26">
        <v>1</v>
      </c>
      <c r="K46" s="26"/>
      <c r="L46" s="26"/>
      <c r="M46" s="26"/>
      <c r="N46" s="26"/>
      <c r="O46" s="26"/>
      <c r="P46" s="26"/>
      <c r="Q46" s="26"/>
      <c r="R46" s="26" t="s">
        <v>102</v>
      </c>
      <c r="S46" s="26" t="s">
        <v>103</v>
      </c>
      <c r="T46" s="50">
        <v>700</v>
      </c>
      <c r="U46" s="26">
        <v>700</v>
      </c>
      <c r="V46" s="26">
        <v>700</v>
      </c>
      <c r="W46" s="26"/>
      <c r="X46" s="27"/>
      <c r="Y46" s="27"/>
      <c r="Z46" s="27"/>
      <c r="AA46" s="27"/>
      <c r="AB46" s="27"/>
      <c r="AC46" s="27"/>
      <c r="AD46" s="27"/>
      <c r="AE46" s="27"/>
      <c r="AF46" s="58"/>
      <c r="AG46" s="26" t="s">
        <v>220</v>
      </c>
      <c r="AH46" s="50"/>
      <c r="AI46" s="71"/>
    </row>
    <row r="47" s="7" customFormat="1" ht="126" customHeight="1" spans="1:43">
      <c r="A47" s="26">
        <v>31</v>
      </c>
      <c r="B47" s="28" t="s">
        <v>221</v>
      </c>
      <c r="C47" s="26" t="s">
        <v>44</v>
      </c>
      <c r="D47" s="28" t="s">
        <v>222</v>
      </c>
      <c r="E47" s="26" t="s">
        <v>46</v>
      </c>
      <c r="F47" s="26" t="s">
        <v>47</v>
      </c>
      <c r="G47" s="28" t="s">
        <v>223</v>
      </c>
      <c r="H47" s="27" t="s">
        <v>224</v>
      </c>
      <c r="I47" s="25"/>
      <c r="J47" s="26">
        <v>1</v>
      </c>
      <c r="K47" s="26"/>
      <c r="L47" s="26"/>
      <c r="M47" s="26"/>
      <c r="N47" s="26"/>
      <c r="O47" s="26"/>
      <c r="P47" s="26"/>
      <c r="Q47" s="26"/>
      <c r="R47" s="28" t="s">
        <v>152</v>
      </c>
      <c r="S47" s="26" t="s">
        <v>103</v>
      </c>
      <c r="T47" s="50">
        <v>395</v>
      </c>
      <c r="U47" s="26">
        <v>395</v>
      </c>
      <c r="V47" s="26">
        <v>395</v>
      </c>
      <c r="W47" s="27"/>
      <c r="X47" s="27"/>
      <c r="Y47" s="27"/>
      <c r="Z47" s="27"/>
      <c r="AA47" s="27"/>
      <c r="AB47" s="27"/>
      <c r="AC47" s="27"/>
      <c r="AD47" s="27"/>
      <c r="AE47" s="27"/>
      <c r="AF47" s="58"/>
      <c r="AG47" s="26" t="s">
        <v>225</v>
      </c>
      <c r="AH47" s="31"/>
      <c r="AI47" s="72"/>
      <c r="AJ47" s="2"/>
      <c r="AK47" s="10"/>
      <c r="AL47" s="2"/>
      <c r="AM47" s="2"/>
      <c r="AN47" s="2"/>
      <c r="AO47" s="2"/>
      <c r="AP47" s="2"/>
      <c r="AQ47" s="2"/>
    </row>
    <row r="48" s="7" customFormat="1" ht="126" customHeight="1" spans="1:43">
      <c r="A48" s="26">
        <v>32</v>
      </c>
      <c r="B48" s="28" t="s">
        <v>226</v>
      </c>
      <c r="C48" s="26" t="s">
        <v>44</v>
      </c>
      <c r="D48" s="28" t="s">
        <v>227</v>
      </c>
      <c r="E48" s="26" t="s">
        <v>46</v>
      </c>
      <c r="F48" s="26" t="s">
        <v>136</v>
      </c>
      <c r="G48" s="28" t="s">
        <v>228</v>
      </c>
      <c r="H48" s="27" t="s">
        <v>229</v>
      </c>
      <c r="I48" s="25"/>
      <c r="J48" s="26">
        <v>1</v>
      </c>
      <c r="K48" s="26"/>
      <c r="L48" s="26"/>
      <c r="M48" s="26"/>
      <c r="N48" s="26"/>
      <c r="O48" s="26"/>
      <c r="P48" s="26"/>
      <c r="Q48" s="26"/>
      <c r="R48" s="28" t="s">
        <v>152</v>
      </c>
      <c r="S48" s="26" t="s">
        <v>111</v>
      </c>
      <c r="T48" s="26">
        <v>195</v>
      </c>
      <c r="U48" s="26">
        <v>5.27</v>
      </c>
      <c r="V48" s="26"/>
      <c r="W48" s="27"/>
      <c r="X48" s="27"/>
      <c r="Y48" s="27"/>
      <c r="Z48" s="26">
        <f>T48-U48</f>
        <v>189.73</v>
      </c>
      <c r="AA48" s="27"/>
      <c r="AB48" s="27"/>
      <c r="AC48" s="27"/>
      <c r="AD48" s="27"/>
      <c r="AE48" s="27"/>
      <c r="AF48" s="58"/>
      <c r="AG48" s="27" t="s">
        <v>230</v>
      </c>
      <c r="AH48" s="31"/>
      <c r="AI48" s="72"/>
      <c r="AJ48" s="2"/>
      <c r="AK48" s="10"/>
      <c r="AL48" s="2"/>
      <c r="AM48" s="2"/>
      <c r="AN48" s="2"/>
      <c r="AO48" s="2"/>
      <c r="AP48" s="2"/>
      <c r="AQ48" s="2"/>
    </row>
    <row r="49" s="7" customFormat="1" ht="59" customHeight="1" spans="1:43">
      <c r="A49" s="21" t="s">
        <v>231</v>
      </c>
      <c r="B49" s="21"/>
      <c r="C49" s="21"/>
      <c r="D49" s="21"/>
      <c r="E49" s="21"/>
      <c r="F49" s="21"/>
      <c r="G49" s="21"/>
      <c r="H49" s="27"/>
      <c r="I49" s="25">
        <f>SUBTOTAL(9,J49:Q49)</f>
        <v>3</v>
      </c>
      <c r="J49" s="26">
        <f>J50</f>
        <v>3</v>
      </c>
      <c r="K49" s="26">
        <f t="shared" ref="K49:S49" si="21">K50</f>
        <v>0</v>
      </c>
      <c r="L49" s="26">
        <f t="shared" si="21"/>
        <v>0</v>
      </c>
      <c r="M49" s="26">
        <f t="shared" si="21"/>
        <v>0</v>
      </c>
      <c r="N49" s="26">
        <f t="shared" si="21"/>
        <v>0</v>
      </c>
      <c r="O49" s="26">
        <f t="shared" si="21"/>
        <v>0</v>
      </c>
      <c r="P49" s="26">
        <f t="shared" si="21"/>
        <v>0</v>
      </c>
      <c r="Q49" s="26">
        <f t="shared" si="21"/>
        <v>0</v>
      </c>
      <c r="R49" s="28"/>
      <c r="S49" s="26"/>
      <c r="T49" s="50">
        <f t="shared" ref="T49:AE49" si="22">T50</f>
        <v>480</v>
      </c>
      <c r="U49" s="50">
        <f t="shared" si="22"/>
        <v>300</v>
      </c>
      <c r="V49" s="50">
        <f t="shared" si="22"/>
        <v>300</v>
      </c>
      <c r="W49" s="50">
        <f t="shared" si="22"/>
        <v>0</v>
      </c>
      <c r="X49" s="50">
        <f t="shared" si="22"/>
        <v>0</v>
      </c>
      <c r="Y49" s="50">
        <f t="shared" si="22"/>
        <v>0</v>
      </c>
      <c r="Z49" s="50">
        <f t="shared" si="22"/>
        <v>100</v>
      </c>
      <c r="AA49" s="50">
        <f t="shared" si="22"/>
        <v>0</v>
      </c>
      <c r="AB49" s="50">
        <f t="shared" si="22"/>
        <v>0</v>
      </c>
      <c r="AC49" s="50">
        <f t="shared" si="22"/>
        <v>0</v>
      </c>
      <c r="AD49" s="50">
        <f t="shared" si="22"/>
        <v>0</v>
      </c>
      <c r="AE49" s="50">
        <f t="shared" si="22"/>
        <v>0</v>
      </c>
      <c r="AF49" s="58"/>
      <c r="AG49" s="27"/>
      <c r="AH49" s="31"/>
      <c r="AI49" s="72"/>
      <c r="AJ49" s="2"/>
      <c r="AK49" s="10"/>
      <c r="AL49" s="2"/>
      <c r="AM49" s="2"/>
      <c r="AN49" s="2"/>
      <c r="AO49" s="2"/>
      <c r="AP49" s="2"/>
      <c r="AQ49" s="2"/>
    </row>
    <row r="50" s="7" customFormat="1" ht="51" customHeight="1" spans="1:43">
      <c r="A50" s="21" t="s">
        <v>232</v>
      </c>
      <c r="B50" s="21"/>
      <c r="C50" s="21"/>
      <c r="D50" s="21"/>
      <c r="E50" s="21"/>
      <c r="F50" s="21"/>
      <c r="G50" s="21"/>
      <c r="H50" s="27"/>
      <c r="I50" s="25"/>
      <c r="J50" s="26">
        <f>SUM(J51:J53)</f>
        <v>3</v>
      </c>
      <c r="K50" s="26">
        <f t="shared" ref="K50:S50" si="23">SUM(K51:K53)</f>
        <v>0</v>
      </c>
      <c r="L50" s="26">
        <f t="shared" si="23"/>
        <v>0</v>
      </c>
      <c r="M50" s="26">
        <f t="shared" si="23"/>
        <v>0</v>
      </c>
      <c r="N50" s="26">
        <f t="shared" si="23"/>
        <v>0</v>
      </c>
      <c r="O50" s="26">
        <f t="shared" si="23"/>
        <v>0</v>
      </c>
      <c r="P50" s="26">
        <f t="shared" si="23"/>
        <v>0</v>
      </c>
      <c r="Q50" s="26">
        <f t="shared" si="23"/>
        <v>0</v>
      </c>
      <c r="R50" s="26"/>
      <c r="S50" s="26"/>
      <c r="T50" s="26">
        <f>SUM(T51:T53)</f>
        <v>480</v>
      </c>
      <c r="U50" s="26">
        <f t="shared" ref="T50:AE50" si="24">SUM(U51:U52)</f>
        <v>300</v>
      </c>
      <c r="V50" s="26">
        <f t="shared" si="24"/>
        <v>300</v>
      </c>
      <c r="W50" s="26">
        <f t="shared" si="24"/>
        <v>0</v>
      </c>
      <c r="X50" s="26">
        <f t="shared" si="24"/>
        <v>0</v>
      </c>
      <c r="Y50" s="26">
        <f t="shared" si="24"/>
        <v>0</v>
      </c>
      <c r="Z50" s="26">
        <f t="shared" si="24"/>
        <v>100</v>
      </c>
      <c r="AA50" s="26">
        <f t="shared" si="24"/>
        <v>0</v>
      </c>
      <c r="AB50" s="26">
        <f t="shared" si="24"/>
        <v>0</v>
      </c>
      <c r="AC50" s="26">
        <f t="shared" si="24"/>
        <v>0</v>
      </c>
      <c r="AD50" s="26">
        <f t="shared" si="24"/>
        <v>0</v>
      </c>
      <c r="AE50" s="26">
        <f t="shared" si="24"/>
        <v>0</v>
      </c>
      <c r="AF50" s="58"/>
      <c r="AG50" s="27"/>
      <c r="AH50" s="31"/>
      <c r="AI50" s="72"/>
      <c r="AJ50" s="2"/>
      <c r="AK50" s="10"/>
      <c r="AL50" s="2"/>
      <c r="AM50" s="2"/>
      <c r="AN50" s="2"/>
      <c r="AO50" s="2"/>
      <c r="AP50" s="2"/>
      <c r="AQ50" s="2"/>
    </row>
    <row r="51" s="7" customFormat="1" ht="92" customHeight="1" spans="1:43">
      <c r="A51" s="26">
        <v>33</v>
      </c>
      <c r="B51" s="28" t="s">
        <v>233</v>
      </c>
      <c r="C51" s="26" t="s">
        <v>44</v>
      </c>
      <c r="D51" s="28" t="s">
        <v>234</v>
      </c>
      <c r="E51" s="26" t="s">
        <v>46</v>
      </c>
      <c r="F51" s="26" t="s">
        <v>136</v>
      </c>
      <c r="G51" s="28" t="s">
        <v>235</v>
      </c>
      <c r="H51" s="27" t="s">
        <v>236</v>
      </c>
      <c r="I51" s="25"/>
      <c r="J51" s="26">
        <v>1</v>
      </c>
      <c r="K51" s="26"/>
      <c r="L51" s="26"/>
      <c r="M51" s="26"/>
      <c r="N51" s="26"/>
      <c r="O51" s="26"/>
      <c r="P51" s="26"/>
      <c r="Q51" s="26"/>
      <c r="R51" s="28" t="s">
        <v>152</v>
      </c>
      <c r="S51" s="26" t="s">
        <v>237</v>
      </c>
      <c r="T51" s="50">
        <v>100</v>
      </c>
      <c r="U51" s="26"/>
      <c r="V51" s="26"/>
      <c r="W51" s="27"/>
      <c r="X51" s="27"/>
      <c r="Y51" s="27"/>
      <c r="Z51" s="26">
        <v>100</v>
      </c>
      <c r="AA51" s="27"/>
      <c r="AB51" s="27"/>
      <c r="AC51" s="27"/>
      <c r="AD51" s="27"/>
      <c r="AE51" s="27"/>
      <c r="AF51" s="58"/>
      <c r="AG51" s="27" t="s">
        <v>238</v>
      </c>
      <c r="AH51" s="31"/>
      <c r="AI51" s="72"/>
      <c r="AJ51" s="2"/>
      <c r="AK51" s="10"/>
      <c r="AL51" s="2"/>
      <c r="AM51" s="2"/>
      <c r="AN51" s="2"/>
      <c r="AO51" s="2"/>
      <c r="AP51" s="2"/>
      <c r="AQ51" s="2"/>
    </row>
    <row r="52" s="7" customFormat="1" ht="92" customHeight="1" spans="1:43">
      <c r="A52" s="26">
        <v>34</v>
      </c>
      <c r="B52" s="28" t="s">
        <v>239</v>
      </c>
      <c r="C52" s="26" t="s">
        <v>44</v>
      </c>
      <c r="D52" s="28" t="s">
        <v>240</v>
      </c>
      <c r="E52" s="26" t="s">
        <v>46</v>
      </c>
      <c r="F52" s="26" t="s">
        <v>136</v>
      </c>
      <c r="G52" s="28" t="s">
        <v>241</v>
      </c>
      <c r="H52" s="27" t="s">
        <v>242</v>
      </c>
      <c r="I52" s="25"/>
      <c r="J52" s="26">
        <v>1</v>
      </c>
      <c r="K52" s="26"/>
      <c r="L52" s="26"/>
      <c r="M52" s="26"/>
      <c r="N52" s="26"/>
      <c r="O52" s="26"/>
      <c r="P52" s="26"/>
      <c r="Q52" s="26"/>
      <c r="R52" s="28" t="s">
        <v>152</v>
      </c>
      <c r="S52" s="26" t="s">
        <v>237</v>
      </c>
      <c r="T52" s="50">
        <v>300</v>
      </c>
      <c r="U52" s="26">
        <v>300</v>
      </c>
      <c r="V52" s="26">
        <v>300</v>
      </c>
      <c r="W52" s="27"/>
      <c r="X52" s="27"/>
      <c r="Y52" s="27"/>
      <c r="Z52" s="27"/>
      <c r="AA52" s="27"/>
      <c r="AB52" s="27"/>
      <c r="AC52" s="27"/>
      <c r="AD52" s="27"/>
      <c r="AE52" s="27"/>
      <c r="AF52" s="58"/>
      <c r="AG52" s="27" t="s">
        <v>243</v>
      </c>
      <c r="AH52" s="31"/>
      <c r="AI52" s="72"/>
      <c r="AJ52" s="2"/>
      <c r="AK52" s="10"/>
      <c r="AL52" s="2"/>
      <c r="AM52" s="2"/>
      <c r="AN52" s="2"/>
      <c r="AO52" s="2"/>
      <c r="AP52" s="2"/>
      <c r="AQ52" s="2"/>
    </row>
    <row r="53" s="8" customFormat="1" ht="64" customHeight="1" spans="1:43">
      <c r="A53" s="26">
        <v>35</v>
      </c>
      <c r="B53" s="30" t="s">
        <v>244</v>
      </c>
      <c r="C53" s="30">
        <v>2023</v>
      </c>
      <c r="D53" s="31" t="s">
        <v>245</v>
      </c>
      <c r="E53" s="30" t="s">
        <v>46</v>
      </c>
      <c r="F53" s="30" t="s">
        <v>246</v>
      </c>
      <c r="G53" s="31" t="s">
        <v>247</v>
      </c>
      <c r="H53" s="31" t="s">
        <v>248</v>
      </c>
      <c r="I53" s="30"/>
      <c r="J53" s="30">
        <v>1</v>
      </c>
      <c r="K53" s="30"/>
      <c r="L53" s="30"/>
      <c r="M53" s="30"/>
      <c r="N53" s="30"/>
      <c r="O53" s="30"/>
      <c r="P53" s="30"/>
      <c r="Q53" s="30"/>
      <c r="R53" s="30" t="s">
        <v>249</v>
      </c>
      <c r="S53" s="31" t="s">
        <v>51</v>
      </c>
      <c r="T53" s="57">
        <v>80</v>
      </c>
      <c r="U53" s="57"/>
      <c r="V53" s="30"/>
      <c r="W53" s="30"/>
      <c r="X53" s="30"/>
      <c r="Y53" s="30"/>
      <c r="Z53" s="30"/>
      <c r="AA53" s="30"/>
      <c r="AB53" s="30"/>
      <c r="AC53" s="30"/>
      <c r="AD53" s="30">
        <v>80</v>
      </c>
      <c r="AE53" s="30"/>
      <c r="AF53" s="30"/>
      <c r="AG53" s="31" t="s">
        <v>250</v>
      </c>
      <c r="AH53" s="30"/>
      <c r="AI53" s="67"/>
      <c r="AJ53" s="64"/>
      <c r="AK53" s="64"/>
      <c r="AL53" s="64"/>
      <c r="AM53" s="64"/>
      <c r="AN53" s="64"/>
      <c r="AO53" s="64"/>
      <c r="AP53" s="64"/>
      <c r="AQ53" s="64"/>
    </row>
    <row r="54" s="4" customFormat="1" ht="40" customHeight="1" spans="1:43">
      <c r="A54" s="23" t="s">
        <v>251</v>
      </c>
      <c r="B54" s="42"/>
      <c r="C54" s="23"/>
      <c r="D54" s="23"/>
      <c r="E54" s="23"/>
      <c r="F54" s="23"/>
      <c r="G54" s="23"/>
      <c r="H54" s="24"/>
      <c r="I54" s="45">
        <f>I55</f>
        <v>12</v>
      </c>
      <c r="J54" s="45">
        <f>J55</f>
        <v>12</v>
      </c>
      <c r="K54" s="45">
        <f t="shared" ref="K54:S54" si="25">K55</f>
        <v>0</v>
      </c>
      <c r="L54" s="45">
        <f t="shared" si="25"/>
        <v>0</v>
      </c>
      <c r="M54" s="45">
        <f t="shared" si="25"/>
        <v>0</v>
      </c>
      <c r="N54" s="45">
        <f t="shared" si="25"/>
        <v>0</v>
      </c>
      <c r="O54" s="45">
        <f t="shared" si="25"/>
        <v>0</v>
      </c>
      <c r="P54" s="45">
        <f t="shared" si="25"/>
        <v>0</v>
      </c>
      <c r="Q54" s="45">
        <f t="shared" si="25"/>
        <v>0</v>
      </c>
      <c r="R54" s="45"/>
      <c r="S54" s="45"/>
      <c r="T54" s="45">
        <f>T55</f>
        <v>21423.62</v>
      </c>
      <c r="U54" s="45">
        <f t="shared" ref="U54:AF54" si="26">U55</f>
        <v>7757.86</v>
      </c>
      <c r="V54" s="45">
        <f t="shared" si="26"/>
        <v>5242.86</v>
      </c>
      <c r="W54" s="45">
        <f t="shared" si="26"/>
        <v>800</v>
      </c>
      <c r="X54" s="45">
        <f t="shared" si="26"/>
        <v>1715</v>
      </c>
      <c r="Y54" s="45">
        <f t="shared" si="26"/>
        <v>0</v>
      </c>
      <c r="Z54" s="45">
        <f t="shared" si="26"/>
        <v>126.75</v>
      </c>
      <c r="AA54" s="45">
        <f t="shared" si="26"/>
        <v>51.42</v>
      </c>
      <c r="AB54" s="45">
        <f t="shared" si="26"/>
        <v>9000</v>
      </c>
      <c r="AC54" s="45">
        <f t="shared" si="26"/>
        <v>0</v>
      </c>
      <c r="AD54" s="45">
        <f t="shared" si="26"/>
        <v>4487.59</v>
      </c>
      <c r="AE54" s="45">
        <f t="shared" si="26"/>
        <v>0</v>
      </c>
      <c r="AF54" s="45">
        <f t="shared" si="26"/>
        <v>0</v>
      </c>
      <c r="AG54" s="45"/>
      <c r="AH54" s="65"/>
      <c r="AI54" s="66"/>
      <c r="AJ54" s="2"/>
      <c r="AK54" s="2"/>
      <c r="AL54" s="2"/>
      <c r="AM54" s="2"/>
      <c r="AN54" s="2"/>
      <c r="AO54" s="2"/>
      <c r="AP54" s="2"/>
      <c r="AQ54" s="2"/>
    </row>
    <row r="55" s="4" customFormat="1" ht="40" customHeight="1" spans="1:43">
      <c r="A55" s="23" t="s">
        <v>252</v>
      </c>
      <c r="B55" s="23"/>
      <c r="C55" s="23"/>
      <c r="D55" s="23"/>
      <c r="E55" s="23"/>
      <c r="F55" s="23"/>
      <c r="G55" s="23"/>
      <c r="H55" s="24"/>
      <c r="I55" s="45">
        <f>I56</f>
        <v>12</v>
      </c>
      <c r="J55" s="45">
        <f>J56</f>
        <v>12</v>
      </c>
      <c r="K55" s="45">
        <f t="shared" ref="K55:S55" si="27">K56</f>
        <v>0</v>
      </c>
      <c r="L55" s="45">
        <f t="shared" si="27"/>
        <v>0</v>
      </c>
      <c r="M55" s="45">
        <f t="shared" si="27"/>
        <v>0</v>
      </c>
      <c r="N55" s="45">
        <f t="shared" si="27"/>
        <v>0</v>
      </c>
      <c r="O55" s="45">
        <f t="shared" si="27"/>
        <v>0</v>
      </c>
      <c r="P55" s="45">
        <f t="shared" si="27"/>
        <v>0</v>
      </c>
      <c r="Q55" s="45">
        <f t="shared" si="27"/>
        <v>0</v>
      </c>
      <c r="R55" s="45"/>
      <c r="S55" s="45"/>
      <c r="T55" s="45">
        <f t="shared" ref="T55:AF55" si="28">T56</f>
        <v>21423.62</v>
      </c>
      <c r="U55" s="45">
        <f t="shared" si="28"/>
        <v>7757.86</v>
      </c>
      <c r="V55" s="45">
        <f t="shared" si="28"/>
        <v>5242.86</v>
      </c>
      <c r="W55" s="45">
        <f t="shared" si="28"/>
        <v>800</v>
      </c>
      <c r="X55" s="45">
        <f t="shared" si="28"/>
        <v>1715</v>
      </c>
      <c r="Y55" s="45">
        <f t="shared" si="28"/>
        <v>0</v>
      </c>
      <c r="Z55" s="45">
        <f t="shared" si="28"/>
        <v>126.75</v>
      </c>
      <c r="AA55" s="45">
        <f t="shared" si="28"/>
        <v>51.42</v>
      </c>
      <c r="AB55" s="45">
        <f t="shared" si="28"/>
        <v>9000</v>
      </c>
      <c r="AC55" s="45">
        <f t="shared" si="28"/>
        <v>0</v>
      </c>
      <c r="AD55" s="45">
        <f t="shared" si="28"/>
        <v>4487.59</v>
      </c>
      <c r="AE55" s="45">
        <f t="shared" si="28"/>
        <v>0</v>
      </c>
      <c r="AF55" s="45">
        <f t="shared" si="28"/>
        <v>0</v>
      </c>
      <c r="AG55" s="45"/>
      <c r="AH55" s="65"/>
      <c r="AI55" s="66"/>
      <c r="AJ55" s="2"/>
      <c r="AK55" s="2"/>
      <c r="AL55" s="2"/>
      <c r="AM55" s="2"/>
      <c r="AN55" s="2"/>
      <c r="AO55" s="2"/>
      <c r="AP55" s="2"/>
      <c r="AQ55" s="2"/>
    </row>
    <row r="56" s="4" customFormat="1" ht="40" customHeight="1" spans="1:43">
      <c r="A56" s="23" t="s">
        <v>253</v>
      </c>
      <c r="B56" s="23"/>
      <c r="C56" s="23"/>
      <c r="D56" s="23"/>
      <c r="E56" s="23"/>
      <c r="F56" s="23"/>
      <c r="G56" s="23"/>
      <c r="H56" s="24"/>
      <c r="I56" s="44">
        <f>SUBTOTAL(9,J56:Q56)</f>
        <v>12</v>
      </c>
      <c r="J56" s="45">
        <f>SUM(J57:J68)</f>
        <v>12</v>
      </c>
      <c r="K56" s="45">
        <f t="shared" ref="K56:S56" si="29">SUM(K57:K68)</f>
        <v>0</v>
      </c>
      <c r="L56" s="45">
        <f t="shared" si="29"/>
        <v>0</v>
      </c>
      <c r="M56" s="45">
        <f t="shared" si="29"/>
        <v>0</v>
      </c>
      <c r="N56" s="45">
        <f t="shared" si="29"/>
        <v>0</v>
      </c>
      <c r="O56" s="45">
        <f t="shared" si="29"/>
        <v>0</v>
      </c>
      <c r="P56" s="45">
        <f t="shared" si="29"/>
        <v>0</v>
      </c>
      <c r="Q56" s="45">
        <f t="shared" si="29"/>
        <v>0</v>
      </c>
      <c r="R56" s="45"/>
      <c r="S56" s="45"/>
      <c r="T56" s="45">
        <f>SUM(T57:T68)</f>
        <v>21423.62</v>
      </c>
      <c r="U56" s="45">
        <f t="shared" ref="U56:AF56" si="30">SUM(U57:U68)</f>
        <v>7757.86</v>
      </c>
      <c r="V56" s="45">
        <f t="shared" si="30"/>
        <v>5242.86</v>
      </c>
      <c r="W56" s="45">
        <f t="shared" si="30"/>
        <v>800</v>
      </c>
      <c r="X56" s="45">
        <f t="shared" si="30"/>
        <v>1715</v>
      </c>
      <c r="Y56" s="45">
        <f t="shared" si="30"/>
        <v>0</v>
      </c>
      <c r="Z56" s="45">
        <f t="shared" si="30"/>
        <v>126.75</v>
      </c>
      <c r="AA56" s="45">
        <f t="shared" si="30"/>
        <v>51.42</v>
      </c>
      <c r="AB56" s="45">
        <f t="shared" si="30"/>
        <v>9000</v>
      </c>
      <c r="AC56" s="45">
        <f t="shared" si="30"/>
        <v>0</v>
      </c>
      <c r="AD56" s="45">
        <f t="shared" si="30"/>
        <v>4487.59</v>
      </c>
      <c r="AE56" s="45">
        <f t="shared" si="30"/>
        <v>0</v>
      </c>
      <c r="AF56" s="45">
        <f t="shared" si="30"/>
        <v>0</v>
      </c>
      <c r="AG56" s="45"/>
      <c r="AH56" s="65"/>
      <c r="AI56" s="66"/>
      <c r="AJ56" s="2"/>
      <c r="AK56" s="2"/>
      <c r="AL56" s="2"/>
      <c r="AM56" s="2"/>
      <c r="AN56" s="2"/>
      <c r="AO56" s="2"/>
      <c r="AP56" s="2"/>
      <c r="AQ56" s="2"/>
    </row>
    <row r="57" s="3" customFormat="1" ht="156" customHeight="1" spans="1:43">
      <c r="A57" s="25">
        <v>36</v>
      </c>
      <c r="B57" s="25" t="s">
        <v>254</v>
      </c>
      <c r="C57" s="26" t="s">
        <v>44</v>
      </c>
      <c r="D57" s="28" t="s">
        <v>255</v>
      </c>
      <c r="E57" s="26" t="s">
        <v>46</v>
      </c>
      <c r="F57" s="26" t="s">
        <v>47</v>
      </c>
      <c r="G57" s="25" t="s">
        <v>256</v>
      </c>
      <c r="H57" s="29" t="s">
        <v>257</v>
      </c>
      <c r="I57" s="28"/>
      <c r="J57" s="28">
        <v>1</v>
      </c>
      <c r="K57" s="28"/>
      <c r="L57" s="28"/>
      <c r="M57" s="28"/>
      <c r="N57" s="28"/>
      <c r="O57" s="28"/>
      <c r="P57" s="28"/>
      <c r="Q57" s="28"/>
      <c r="R57" s="28" t="s">
        <v>258</v>
      </c>
      <c r="S57" s="28" t="s">
        <v>258</v>
      </c>
      <c r="T57" s="28">
        <v>880</v>
      </c>
      <c r="U57" s="28"/>
      <c r="V57" s="28"/>
      <c r="W57" s="28"/>
      <c r="X57" s="28"/>
      <c r="Y57" s="28"/>
      <c r="Z57" s="28"/>
      <c r="AA57" s="28"/>
      <c r="AB57" s="28"/>
      <c r="AC57" s="28"/>
      <c r="AD57" s="26">
        <f>T57</f>
        <v>880</v>
      </c>
      <c r="AE57" s="28"/>
      <c r="AF57" s="28"/>
      <c r="AG57" s="28" t="s">
        <v>259</v>
      </c>
      <c r="AH57" s="53"/>
      <c r="AI57" s="5"/>
      <c r="AJ57" s="2"/>
      <c r="AK57" s="2"/>
      <c r="AL57" s="2"/>
      <c r="AM57" s="2"/>
      <c r="AN57" s="2"/>
      <c r="AO57" s="2"/>
      <c r="AP57" s="2"/>
      <c r="AQ57" s="2"/>
    </row>
    <row r="58" s="3" customFormat="1" ht="105" customHeight="1" spans="1:43">
      <c r="A58" s="25">
        <v>37</v>
      </c>
      <c r="B58" s="25" t="s">
        <v>260</v>
      </c>
      <c r="C58" s="26" t="s">
        <v>44</v>
      </c>
      <c r="D58" s="28" t="s">
        <v>261</v>
      </c>
      <c r="E58" s="26" t="s">
        <v>46</v>
      </c>
      <c r="F58" s="26" t="s">
        <v>47</v>
      </c>
      <c r="G58" s="26" t="s">
        <v>262</v>
      </c>
      <c r="H58" s="29" t="s">
        <v>263</v>
      </c>
      <c r="I58" s="28"/>
      <c r="J58" s="28">
        <v>1</v>
      </c>
      <c r="K58" s="28"/>
      <c r="L58" s="28"/>
      <c r="M58" s="28"/>
      <c r="N58" s="28"/>
      <c r="O58" s="28"/>
      <c r="P58" s="28"/>
      <c r="Q58" s="28"/>
      <c r="R58" s="26" t="s">
        <v>50</v>
      </c>
      <c r="S58" s="28" t="s">
        <v>51</v>
      </c>
      <c r="T58" s="28">
        <v>2500</v>
      </c>
      <c r="U58" s="28"/>
      <c r="V58" s="28"/>
      <c r="W58" s="28"/>
      <c r="X58" s="28"/>
      <c r="Y58" s="28"/>
      <c r="Z58" s="28"/>
      <c r="AA58" s="28"/>
      <c r="AB58" s="28">
        <v>2000</v>
      </c>
      <c r="AC58" s="28"/>
      <c r="AD58" s="28">
        <v>500</v>
      </c>
      <c r="AE58" s="28"/>
      <c r="AF58" s="28"/>
      <c r="AG58" s="28" t="s">
        <v>264</v>
      </c>
      <c r="AH58" s="28"/>
      <c r="AI58" s="5"/>
      <c r="AJ58" s="2"/>
      <c r="AK58" s="2"/>
      <c r="AL58" s="2"/>
      <c r="AM58" s="2"/>
      <c r="AN58" s="2"/>
      <c r="AO58" s="2"/>
      <c r="AP58" s="2"/>
      <c r="AQ58" s="2"/>
    </row>
    <row r="59" s="3" customFormat="1" ht="106" customHeight="1" spans="1:43">
      <c r="A59" s="25">
        <v>38</v>
      </c>
      <c r="B59" s="25" t="s">
        <v>265</v>
      </c>
      <c r="C59" s="26" t="s">
        <v>44</v>
      </c>
      <c r="D59" s="28" t="s">
        <v>266</v>
      </c>
      <c r="E59" s="26" t="s">
        <v>46</v>
      </c>
      <c r="F59" s="26" t="s">
        <v>47</v>
      </c>
      <c r="G59" s="26" t="s">
        <v>267</v>
      </c>
      <c r="H59" s="29" t="s">
        <v>268</v>
      </c>
      <c r="I59" s="28"/>
      <c r="J59" s="28">
        <v>1</v>
      </c>
      <c r="K59" s="28"/>
      <c r="L59" s="28"/>
      <c r="M59" s="28"/>
      <c r="N59" s="28"/>
      <c r="O59" s="28"/>
      <c r="P59" s="28"/>
      <c r="Q59" s="28"/>
      <c r="R59" s="28" t="s">
        <v>258</v>
      </c>
      <c r="S59" s="28" t="s">
        <v>258</v>
      </c>
      <c r="T59" s="28">
        <v>3750</v>
      </c>
      <c r="U59" s="28"/>
      <c r="V59" s="28"/>
      <c r="W59" s="28"/>
      <c r="X59" s="28"/>
      <c r="Y59" s="28"/>
      <c r="Z59" s="28"/>
      <c r="AA59" s="28"/>
      <c r="AB59" s="28">
        <v>3000</v>
      </c>
      <c r="AC59" s="28"/>
      <c r="AD59" s="28">
        <v>750</v>
      </c>
      <c r="AE59" s="28"/>
      <c r="AF59" s="28"/>
      <c r="AG59" s="28" t="s">
        <v>269</v>
      </c>
      <c r="AH59" s="53"/>
      <c r="AI59" s="5"/>
      <c r="AJ59" s="2"/>
      <c r="AK59" s="2"/>
      <c r="AL59" s="2"/>
      <c r="AM59" s="2"/>
      <c r="AN59" s="2"/>
      <c r="AO59" s="2"/>
      <c r="AP59" s="2"/>
      <c r="AQ59" s="2"/>
    </row>
    <row r="60" s="3" customFormat="1" ht="100" customHeight="1" spans="1:43">
      <c r="A60" s="25">
        <v>39</v>
      </c>
      <c r="B60" s="25" t="s">
        <v>270</v>
      </c>
      <c r="C60" s="26" t="s">
        <v>44</v>
      </c>
      <c r="D60" s="26" t="s">
        <v>271</v>
      </c>
      <c r="E60" s="26" t="s">
        <v>46</v>
      </c>
      <c r="F60" s="26" t="s">
        <v>47</v>
      </c>
      <c r="G60" s="25" t="s">
        <v>272</v>
      </c>
      <c r="H60" s="27" t="s">
        <v>273</v>
      </c>
      <c r="I60" s="26"/>
      <c r="J60" s="26">
        <v>1</v>
      </c>
      <c r="K60" s="26"/>
      <c r="L60" s="26"/>
      <c r="M60" s="26"/>
      <c r="N60" s="26"/>
      <c r="O60" s="26"/>
      <c r="P60" s="26"/>
      <c r="Q60" s="26"/>
      <c r="R60" s="26" t="s">
        <v>258</v>
      </c>
      <c r="S60" s="26" t="s">
        <v>258</v>
      </c>
      <c r="T60" s="50">
        <v>1491.03</v>
      </c>
      <c r="U60" s="26">
        <v>1491.03</v>
      </c>
      <c r="V60" s="26">
        <v>1091.03</v>
      </c>
      <c r="W60" s="26">
        <v>400</v>
      </c>
      <c r="X60" s="26"/>
      <c r="Y60" s="26"/>
      <c r="Z60" s="26"/>
      <c r="AA60" s="26"/>
      <c r="AB60" s="26"/>
      <c r="AC60" s="26"/>
      <c r="AD60" s="26"/>
      <c r="AE60" s="26"/>
      <c r="AF60" s="28"/>
      <c r="AG60" s="26" t="s">
        <v>269</v>
      </c>
      <c r="AH60" s="73"/>
      <c r="AI60" s="10"/>
      <c r="AJ60" s="2"/>
      <c r="AK60" s="2"/>
      <c r="AL60" s="2"/>
      <c r="AM60" s="2"/>
      <c r="AN60" s="2"/>
      <c r="AO60" s="2"/>
      <c r="AP60" s="2"/>
      <c r="AQ60" s="2"/>
    </row>
    <row r="61" s="3" customFormat="1" ht="92" customHeight="1" spans="1:43">
      <c r="A61" s="25">
        <v>40</v>
      </c>
      <c r="B61" s="25" t="s">
        <v>274</v>
      </c>
      <c r="C61" s="26" t="s">
        <v>44</v>
      </c>
      <c r="D61" s="28" t="s">
        <v>275</v>
      </c>
      <c r="E61" s="26" t="s">
        <v>46</v>
      </c>
      <c r="F61" s="26" t="s">
        <v>47</v>
      </c>
      <c r="G61" s="26" t="s">
        <v>276</v>
      </c>
      <c r="H61" s="29" t="s">
        <v>277</v>
      </c>
      <c r="I61" s="28"/>
      <c r="J61" s="28">
        <v>1</v>
      </c>
      <c r="K61" s="28"/>
      <c r="L61" s="28"/>
      <c r="M61" s="28"/>
      <c r="N61" s="28"/>
      <c r="O61" s="28"/>
      <c r="P61" s="28"/>
      <c r="Q61" s="28"/>
      <c r="R61" s="28" t="s">
        <v>258</v>
      </c>
      <c r="S61" s="28" t="s">
        <v>258</v>
      </c>
      <c r="T61" s="28">
        <v>3100</v>
      </c>
      <c r="U61" s="28"/>
      <c r="V61" s="28"/>
      <c r="W61" s="28"/>
      <c r="X61" s="28"/>
      <c r="Y61" s="28"/>
      <c r="Z61" s="28"/>
      <c r="AA61" s="28"/>
      <c r="AB61" s="28">
        <v>2000</v>
      </c>
      <c r="AC61" s="28"/>
      <c r="AD61" s="28">
        <v>1100</v>
      </c>
      <c r="AE61" s="28"/>
      <c r="AF61" s="28"/>
      <c r="AG61" s="28" t="s">
        <v>269</v>
      </c>
      <c r="AH61" s="28"/>
      <c r="AI61" s="5"/>
      <c r="AJ61" s="2"/>
      <c r="AK61" s="2"/>
      <c r="AL61" s="2"/>
      <c r="AM61" s="2"/>
      <c r="AN61" s="2"/>
      <c r="AO61" s="2"/>
      <c r="AP61" s="2"/>
      <c r="AQ61" s="2"/>
    </row>
    <row r="62" s="3" customFormat="1" ht="136" customHeight="1" spans="1:43">
      <c r="A62" s="25">
        <v>41</v>
      </c>
      <c r="B62" s="25" t="s">
        <v>278</v>
      </c>
      <c r="C62" s="26" t="s">
        <v>44</v>
      </c>
      <c r="D62" s="26" t="s">
        <v>279</v>
      </c>
      <c r="E62" s="26" t="s">
        <v>46</v>
      </c>
      <c r="F62" s="26" t="s">
        <v>47</v>
      </c>
      <c r="G62" s="26" t="s">
        <v>280</v>
      </c>
      <c r="H62" s="27" t="s">
        <v>281</v>
      </c>
      <c r="I62" s="26"/>
      <c r="J62" s="26">
        <v>1</v>
      </c>
      <c r="K62" s="26"/>
      <c r="L62" s="26"/>
      <c r="M62" s="26"/>
      <c r="N62" s="26"/>
      <c r="O62" s="26"/>
      <c r="P62" s="26"/>
      <c r="Q62" s="26"/>
      <c r="R62" s="26" t="s">
        <v>258</v>
      </c>
      <c r="S62" s="26" t="s">
        <v>258</v>
      </c>
      <c r="T62" s="50">
        <v>4800</v>
      </c>
      <c r="U62" s="26">
        <v>4170</v>
      </c>
      <c r="V62" s="26">
        <v>2455</v>
      </c>
      <c r="W62" s="26"/>
      <c r="X62" s="26">
        <v>1715</v>
      </c>
      <c r="Y62" s="26"/>
      <c r="Z62" s="26">
        <v>0</v>
      </c>
      <c r="AA62" s="26"/>
      <c r="AB62" s="26"/>
      <c r="AC62" s="26"/>
      <c r="AD62" s="26">
        <v>630</v>
      </c>
      <c r="AE62" s="26" t="s">
        <v>282</v>
      </c>
      <c r="AF62" s="28"/>
      <c r="AG62" s="26" t="s">
        <v>269</v>
      </c>
      <c r="AH62" s="73"/>
      <c r="AI62" s="10"/>
      <c r="AJ62" s="2"/>
      <c r="AK62" s="2"/>
      <c r="AL62" s="2"/>
      <c r="AM62" s="2"/>
      <c r="AN62" s="2"/>
      <c r="AO62" s="2"/>
      <c r="AP62" s="2"/>
      <c r="AQ62" s="2"/>
    </row>
    <row r="63" s="6" customFormat="1" ht="129" customHeight="1" spans="1:43">
      <c r="A63" s="25">
        <v>42</v>
      </c>
      <c r="B63" s="25" t="s">
        <v>283</v>
      </c>
      <c r="C63" s="26" t="s">
        <v>44</v>
      </c>
      <c r="D63" s="26" t="s">
        <v>284</v>
      </c>
      <c r="E63" s="26" t="s">
        <v>46</v>
      </c>
      <c r="F63" s="26" t="s">
        <v>47</v>
      </c>
      <c r="G63" s="26" t="s">
        <v>285</v>
      </c>
      <c r="H63" s="27" t="s">
        <v>286</v>
      </c>
      <c r="I63" s="26"/>
      <c r="J63" s="26">
        <v>1</v>
      </c>
      <c r="K63" s="26"/>
      <c r="L63" s="26"/>
      <c r="M63" s="26"/>
      <c r="N63" s="26"/>
      <c r="O63" s="26"/>
      <c r="P63" s="26"/>
      <c r="Q63" s="26"/>
      <c r="R63" s="26" t="s">
        <v>50</v>
      </c>
      <c r="S63" s="26" t="s">
        <v>51</v>
      </c>
      <c r="T63" s="50">
        <v>1050</v>
      </c>
      <c r="U63" s="26">
        <v>1050</v>
      </c>
      <c r="V63" s="26">
        <v>650</v>
      </c>
      <c r="W63" s="26">
        <v>400</v>
      </c>
      <c r="X63" s="26"/>
      <c r="Y63" s="26"/>
      <c r="Z63" s="26"/>
      <c r="AA63" s="26"/>
      <c r="AB63" s="26"/>
      <c r="AC63" s="26"/>
      <c r="AD63" s="26"/>
      <c r="AE63" s="26"/>
      <c r="AF63" s="58"/>
      <c r="AG63" s="26" t="s">
        <v>287</v>
      </c>
      <c r="AH63" s="73"/>
      <c r="AI63" s="10"/>
      <c r="AJ63" s="2"/>
      <c r="AK63" s="2"/>
      <c r="AL63" s="2"/>
      <c r="AM63" s="2"/>
      <c r="AN63" s="2"/>
      <c r="AO63" s="2"/>
      <c r="AP63" s="2"/>
      <c r="AQ63" s="2"/>
    </row>
    <row r="64" s="7" customFormat="1" ht="123" customHeight="1" spans="1:43">
      <c r="A64" s="25">
        <v>43</v>
      </c>
      <c r="B64" s="25" t="s">
        <v>288</v>
      </c>
      <c r="C64" s="26" t="s">
        <v>44</v>
      </c>
      <c r="D64" s="26" t="s">
        <v>289</v>
      </c>
      <c r="E64" s="26" t="s">
        <v>46</v>
      </c>
      <c r="F64" s="26" t="s">
        <v>47</v>
      </c>
      <c r="G64" s="26" t="s">
        <v>290</v>
      </c>
      <c r="H64" s="27" t="s">
        <v>291</v>
      </c>
      <c r="I64" s="26"/>
      <c r="J64" s="28">
        <v>1</v>
      </c>
      <c r="K64" s="26"/>
      <c r="L64" s="26"/>
      <c r="M64" s="26"/>
      <c r="N64" s="26"/>
      <c r="O64" s="26"/>
      <c r="P64" s="26"/>
      <c r="Q64" s="26"/>
      <c r="R64" s="26" t="s">
        <v>50</v>
      </c>
      <c r="S64" s="26" t="s">
        <v>51</v>
      </c>
      <c r="T64" s="26">
        <v>3000</v>
      </c>
      <c r="U64" s="26">
        <v>1000</v>
      </c>
      <c r="V64" s="26">
        <v>1000</v>
      </c>
      <c r="W64" s="26"/>
      <c r="X64" s="26"/>
      <c r="Y64" s="26"/>
      <c r="Z64" s="26"/>
      <c r="AA64" s="26"/>
      <c r="AB64" s="26">
        <v>2000</v>
      </c>
      <c r="AC64" s="26"/>
      <c r="AD64" s="26"/>
      <c r="AE64" s="26"/>
      <c r="AF64" s="58"/>
      <c r="AG64" s="28" t="s">
        <v>264</v>
      </c>
      <c r="AH64" s="53"/>
      <c r="AI64" s="2"/>
      <c r="AJ64" s="2"/>
      <c r="AK64" s="2"/>
      <c r="AL64" s="2"/>
      <c r="AM64" s="2"/>
      <c r="AN64" s="2"/>
      <c r="AO64" s="2"/>
      <c r="AP64" s="2"/>
      <c r="AQ64" s="2"/>
    </row>
    <row r="65" s="7" customFormat="1" ht="94" customHeight="1" spans="1:43">
      <c r="A65" s="25">
        <v>44</v>
      </c>
      <c r="B65" s="25" t="s">
        <v>292</v>
      </c>
      <c r="C65" s="26" t="s">
        <v>44</v>
      </c>
      <c r="D65" s="26" t="s">
        <v>293</v>
      </c>
      <c r="E65" s="26" t="s">
        <v>46</v>
      </c>
      <c r="F65" s="26" t="s">
        <v>136</v>
      </c>
      <c r="G65" s="26" t="s">
        <v>294</v>
      </c>
      <c r="H65" s="27" t="s">
        <v>295</v>
      </c>
      <c r="I65" s="26"/>
      <c r="J65" s="28">
        <v>1</v>
      </c>
      <c r="K65" s="26"/>
      <c r="L65" s="26"/>
      <c r="M65" s="26"/>
      <c r="N65" s="26"/>
      <c r="O65" s="26"/>
      <c r="P65" s="26"/>
      <c r="Q65" s="26"/>
      <c r="R65" s="26" t="s">
        <v>50</v>
      </c>
      <c r="S65" s="26" t="s">
        <v>51</v>
      </c>
      <c r="T65" s="26">
        <v>225</v>
      </c>
      <c r="U65" s="26">
        <v>46.83</v>
      </c>
      <c r="V65" s="26">
        <v>46.83</v>
      </c>
      <c r="W65" s="26"/>
      <c r="X65" s="26"/>
      <c r="Y65" s="26"/>
      <c r="Z65" s="26">
        <v>126.75</v>
      </c>
      <c r="AA65" s="26">
        <f>T65-U65-Z65</f>
        <v>51.42</v>
      </c>
      <c r="AB65" s="26"/>
      <c r="AC65" s="26"/>
      <c r="AD65" s="26"/>
      <c r="AE65" s="26"/>
      <c r="AF65" s="58"/>
      <c r="AG65" s="28" t="s">
        <v>296</v>
      </c>
      <c r="AH65" s="53"/>
      <c r="AI65" s="2"/>
      <c r="AJ65" s="2"/>
      <c r="AK65" s="2"/>
      <c r="AL65" s="2"/>
      <c r="AM65" s="2"/>
      <c r="AN65" s="2"/>
      <c r="AO65" s="2"/>
      <c r="AP65" s="2"/>
      <c r="AQ65" s="2"/>
    </row>
    <row r="66" s="3" customFormat="1" ht="94" customHeight="1" spans="1:43">
      <c r="A66" s="25">
        <v>45</v>
      </c>
      <c r="B66" s="30" t="s">
        <v>297</v>
      </c>
      <c r="C66" s="30">
        <v>2023</v>
      </c>
      <c r="D66" s="31" t="s">
        <v>298</v>
      </c>
      <c r="E66" s="30" t="s">
        <v>46</v>
      </c>
      <c r="F66" s="30" t="s">
        <v>299</v>
      </c>
      <c r="G66" s="30" t="s">
        <v>294</v>
      </c>
      <c r="H66" s="32" t="s">
        <v>300</v>
      </c>
      <c r="I66" s="30">
        <v>1</v>
      </c>
      <c r="J66" s="30">
        <v>1</v>
      </c>
      <c r="K66" s="30"/>
      <c r="L66" s="30"/>
      <c r="M66" s="30"/>
      <c r="N66" s="30"/>
      <c r="O66" s="30"/>
      <c r="P66" s="30"/>
      <c r="Q66" s="30"/>
      <c r="R66" s="31" t="s">
        <v>50</v>
      </c>
      <c r="S66" s="31" t="s">
        <v>51</v>
      </c>
      <c r="T66" s="30">
        <v>275</v>
      </c>
      <c r="U66" s="30"/>
      <c r="V66" s="30"/>
      <c r="W66" s="30"/>
      <c r="X66" s="30"/>
      <c r="Y66" s="30"/>
      <c r="Z66" s="30"/>
      <c r="AA66" s="30"/>
      <c r="AB66" s="30"/>
      <c r="AC66" s="30"/>
      <c r="AD66" s="30">
        <v>275</v>
      </c>
      <c r="AE66" s="30"/>
      <c r="AF66" s="30"/>
      <c r="AG66" s="27" t="s">
        <v>89</v>
      </c>
      <c r="AH66" s="30"/>
      <c r="AI66" s="10"/>
      <c r="AJ66" s="2"/>
      <c r="AK66" s="2"/>
      <c r="AL66" s="2"/>
      <c r="AM66" s="2"/>
      <c r="AN66" s="2"/>
      <c r="AO66" s="2"/>
      <c r="AP66" s="2"/>
      <c r="AQ66" s="2"/>
    </row>
    <row r="67" s="7" customFormat="1" ht="128" customHeight="1" spans="1:43">
      <c r="A67" s="25">
        <v>46</v>
      </c>
      <c r="B67" s="30" t="s">
        <v>301</v>
      </c>
      <c r="C67" s="30">
        <v>2023</v>
      </c>
      <c r="D67" s="30" t="s">
        <v>302</v>
      </c>
      <c r="E67" s="30" t="s">
        <v>46</v>
      </c>
      <c r="F67" s="30" t="s">
        <v>303</v>
      </c>
      <c r="G67" s="30" t="s">
        <v>171</v>
      </c>
      <c r="H67" s="32" t="s">
        <v>304</v>
      </c>
      <c r="I67" s="30">
        <v>1</v>
      </c>
      <c r="J67" s="30">
        <v>1</v>
      </c>
      <c r="K67" s="30"/>
      <c r="L67" s="30"/>
      <c r="M67" s="30"/>
      <c r="N67" s="30"/>
      <c r="O67" s="30"/>
      <c r="P67" s="30"/>
      <c r="Q67" s="30"/>
      <c r="R67" s="31" t="s">
        <v>50</v>
      </c>
      <c r="S67" s="31" t="s">
        <v>51</v>
      </c>
      <c r="T67" s="30">
        <v>150</v>
      </c>
      <c r="U67" s="30"/>
      <c r="V67" s="30"/>
      <c r="W67" s="30"/>
      <c r="X67" s="30"/>
      <c r="Y67" s="30"/>
      <c r="Z67" s="30"/>
      <c r="AA67" s="30"/>
      <c r="AB67" s="30"/>
      <c r="AC67" s="30"/>
      <c r="AD67" s="30">
        <v>150</v>
      </c>
      <c r="AE67" s="30"/>
      <c r="AF67" s="30"/>
      <c r="AG67" s="31" t="s">
        <v>305</v>
      </c>
      <c r="AH67" s="30"/>
      <c r="AI67" s="10"/>
      <c r="AJ67" s="2"/>
      <c r="AK67" s="2"/>
      <c r="AL67" s="2"/>
      <c r="AM67" s="2"/>
      <c r="AN67" s="2"/>
      <c r="AO67" s="2"/>
      <c r="AP67" s="2"/>
      <c r="AQ67" s="2"/>
    </row>
    <row r="68" s="7" customFormat="1" ht="128" customHeight="1" spans="1:43">
      <c r="A68" s="25">
        <v>47</v>
      </c>
      <c r="B68" s="30" t="s">
        <v>306</v>
      </c>
      <c r="C68" s="30">
        <v>2023</v>
      </c>
      <c r="D68" s="31" t="s">
        <v>307</v>
      </c>
      <c r="E68" s="30" t="s">
        <v>46</v>
      </c>
      <c r="F68" s="30" t="s">
        <v>303</v>
      </c>
      <c r="G68" s="57" t="s">
        <v>308</v>
      </c>
      <c r="H68" s="57" t="s">
        <v>309</v>
      </c>
      <c r="I68" s="30">
        <v>1</v>
      </c>
      <c r="J68" s="30">
        <v>1</v>
      </c>
      <c r="K68" s="30"/>
      <c r="L68" s="30"/>
      <c r="M68" s="30"/>
      <c r="N68" s="30"/>
      <c r="O68" s="30"/>
      <c r="P68" s="30"/>
      <c r="Q68" s="30"/>
      <c r="R68" s="31" t="s">
        <v>88</v>
      </c>
      <c r="S68" s="31" t="s">
        <v>258</v>
      </c>
      <c r="T68" s="30">
        <v>202.59</v>
      </c>
      <c r="U68" s="30"/>
      <c r="V68" s="30"/>
      <c r="W68" s="30"/>
      <c r="X68" s="30"/>
      <c r="Y68" s="30"/>
      <c r="Z68" s="30"/>
      <c r="AA68" s="30"/>
      <c r="AB68" s="30"/>
      <c r="AC68" s="30"/>
      <c r="AD68" s="30">
        <v>202.59</v>
      </c>
      <c r="AE68" s="30"/>
      <c r="AF68" s="30"/>
      <c r="AG68" s="26" t="s">
        <v>310</v>
      </c>
      <c r="AH68" s="30"/>
      <c r="AI68" s="10"/>
      <c r="AJ68" s="2"/>
      <c r="AK68" s="2"/>
      <c r="AL68" s="2"/>
      <c r="AM68" s="2"/>
      <c r="AN68" s="2"/>
      <c r="AO68" s="2"/>
      <c r="AP68" s="2"/>
      <c r="AQ68" s="2"/>
    </row>
    <row r="69" s="2" customFormat="1" ht="47" customHeight="1" spans="1:35">
      <c r="A69" s="23" t="s">
        <v>311</v>
      </c>
      <c r="B69" s="23"/>
      <c r="C69" s="23"/>
      <c r="D69" s="23"/>
      <c r="E69" s="23"/>
      <c r="F69" s="23"/>
      <c r="G69" s="23"/>
      <c r="H69" s="29"/>
      <c r="I69" s="28">
        <f>SUM(J69:Q69)</f>
        <v>5</v>
      </c>
      <c r="J69" s="28">
        <f>J70</f>
        <v>5</v>
      </c>
      <c r="K69" s="28">
        <f t="shared" ref="K69:S69" si="31">K70</f>
        <v>0</v>
      </c>
      <c r="L69" s="28">
        <f t="shared" si="31"/>
        <v>0</v>
      </c>
      <c r="M69" s="28">
        <f t="shared" si="31"/>
        <v>0</v>
      </c>
      <c r="N69" s="28">
        <f t="shared" si="31"/>
        <v>0</v>
      </c>
      <c r="O69" s="28">
        <f t="shared" si="31"/>
        <v>0</v>
      </c>
      <c r="P69" s="28">
        <f t="shared" si="31"/>
        <v>0</v>
      </c>
      <c r="Q69" s="28">
        <f t="shared" si="31"/>
        <v>0</v>
      </c>
      <c r="R69" s="28"/>
      <c r="S69" s="28"/>
      <c r="T69" s="28">
        <f t="shared" ref="T69:AF69" si="32">T70</f>
        <v>5457.1</v>
      </c>
      <c r="U69" s="28">
        <f t="shared" si="32"/>
        <v>1607</v>
      </c>
      <c r="V69" s="28">
        <f t="shared" si="32"/>
        <v>1607</v>
      </c>
      <c r="W69" s="28">
        <f t="shared" si="32"/>
        <v>0</v>
      </c>
      <c r="X69" s="28">
        <f t="shared" si="32"/>
        <v>0</v>
      </c>
      <c r="Y69" s="28">
        <f t="shared" si="32"/>
        <v>0</v>
      </c>
      <c r="Z69" s="28">
        <f t="shared" si="32"/>
        <v>1000</v>
      </c>
      <c r="AA69" s="28">
        <f t="shared" si="32"/>
        <v>0</v>
      </c>
      <c r="AB69" s="28">
        <f t="shared" si="32"/>
        <v>0</v>
      </c>
      <c r="AC69" s="28">
        <f t="shared" si="32"/>
        <v>0</v>
      </c>
      <c r="AD69" s="28">
        <f t="shared" si="32"/>
        <v>912.8</v>
      </c>
      <c r="AE69" s="28">
        <f t="shared" si="32"/>
        <v>0</v>
      </c>
      <c r="AF69" s="28">
        <f t="shared" si="32"/>
        <v>1937.3</v>
      </c>
      <c r="AG69" s="28"/>
      <c r="AH69" s="31"/>
      <c r="AI69" s="10"/>
    </row>
    <row r="70" s="2" customFormat="1" ht="65" customHeight="1" spans="1:35">
      <c r="A70" s="23" t="s">
        <v>312</v>
      </c>
      <c r="B70" s="23"/>
      <c r="C70" s="23"/>
      <c r="D70" s="23"/>
      <c r="E70" s="23"/>
      <c r="F70" s="23"/>
      <c r="G70" s="23"/>
      <c r="H70" s="29"/>
      <c r="I70" s="28">
        <f>SUM(J70:Q70)</f>
        <v>5</v>
      </c>
      <c r="J70" s="28">
        <f>SUM(J71:J75)</f>
        <v>5</v>
      </c>
      <c r="K70" s="28">
        <f t="shared" ref="K70:S70" si="33">SUM(K71:K75)</f>
        <v>0</v>
      </c>
      <c r="L70" s="28">
        <f t="shared" si="33"/>
        <v>0</v>
      </c>
      <c r="M70" s="28">
        <f t="shared" si="33"/>
        <v>0</v>
      </c>
      <c r="N70" s="28">
        <f t="shared" si="33"/>
        <v>0</v>
      </c>
      <c r="O70" s="28">
        <f t="shared" si="33"/>
        <v>0</v>
      </c>
      <c r="P70" s="28">
        <f t="shared" si="33"/>
        <v>0</v>
      </c>
      <c r="Q70" s="28">
        <f t="shared" si="33"/>
        <v>0</v>
      </c>
      <c r="R70" s="28">
        <f>SUM(R71:R73)</f>
        <v>0</v>
      </c>
      <c r="S70" s="28">
        <f>SUM(S71:S73)</f>
        <v>0</v>
      </c>
      <c r="T70" s="28">
        <f>SUM(T71:T75)</f>
        <v>5457.1</v>
      </c>
      <c r="U70" s="28">
        <f t="shared" ref="U70:AF70" si="34">SUM(U71:U75)</f>
        <v>1607</v>
      </c>
      <c r="V70" s="28">
        <f t="shared" si="34"/>
        <v>1607</v>
      </c>
      <c r="W70" s="28">
        <f t="shared" si="34"/>
        <v>0</v>
      </c>
      <c r="X70" s="28">
        <f t="shared" si="34"/>
        <v>0</v>
      </c>
      <c r="Y70" s="28">
        <f t="shared" si="34"/>
        <v>0</v>
      </c>
      <c r="Z70" s="28">
        <f t="shared" si="34"/>
        <v>1000</v>
      </c>
      <c r="AA70" s="28">
        <f t="shared" si="34"/>
        <v>0</v>
      </c>
      <c r="AB70" s="28">
        <f t="shared" si="34"/>
        <v>0</v>
      </c>
      <c r="AC70" s="28">
        <f t="shared" si="34"/>
        <v>0</v>
      </c>
      <c r="AD70" s="28">
        <f t="shared" si="34"/>
        <v>912.8</v>
      </c>
      <c r="AE70" s="28">
        <f t="shared" si="34"/>
        <v>0</v>
      </c>
      <c r="AF70" s="28">
        <f t="shared" si="34"/>
        <v>1937.3</v>
      </c>
      <c r="AG70" s="28"/>
      <c r="AH70" s="31"/>
      <c r="AI70" s="10"/>
    </row>
    <row r="71" s="2" customFormat="1" ht="203" customHeight="1" spans="1:36">
      <c r="A71" s="53">
        <v>48</v>
      </c>
      <c r="B71" s="53" t="s">
        <v>313</v>
      </c>
      <c r="C71" s="53" t="s">
        <v>44</v>
      </c>
      <c r="D71" s="53" t="s">
        <v>314</v>
      </c>
      <c r="E71" s="53" t="s">
        <v>46</v>
      </c>
      <c r="F71" s="53" t="s">
        <v>47</v>
      </c>
      <c r="G71" s="53" t="s">
        <v>93</v>
      </c>
      <c r="H71" s="29" t="s">
        <v>315</v>
      </c>
      <c r="I71" s="28"/>
      <c r="J71" s="28">
        <v>1</v>
      </c>
      <c r="K71" s="28"/>
      <c r="L71" s="28"/>
      <c r="M71" s="28"/>
      <c r="N71" s="28"/>
      <c r="O71" s="28"/>
      <c r="P71" s="28"/>
      <c r="Q71" s="28"/>
      <c r="R71" s="26" t="s">
        <v>95</v>
      </c>
      <c r="S71" s="26" t="s">
        <v>51</v>
      </c>
      <c r="T71" s="77">
        <v>2785.1</v>
      </c>
      <c r="U71" s="28"/>
      <c r="V71" s="28"/>
      <c r="W71" s="28"/>
      <c r="X71" s="28"/>
      <c r="Y71" s="28"/>
      <c r="Z71" s="28"/>
      <c r="AA71" s="28"/>
      <c r="AB71" s="28"/>
      <c r="AC71" s="28"/>
      <c r="AD71" s="28">
        <v>847.8</v>
      </c>
      <c r="AE71" s="28"/>
      <c r="AF71" s="28">
        <v>1937.3</v>
      </c>
      <c r="AG71" s="28" t="s">
        <v>316</v>
      </c>
      <c r="AH71" s="31" t="s">
        <v>124</v>
      </c>
      <c r="AI71" s="10"/>
      <c r="AJ71" s="10"/>
    </row>
    <row r="72" s="2" customFormat="1" ht="157" customHeight="1" spans="1:35">
      <c r="A72" s="53">
        <v>49</v>
      </c>
      <c r="B72" s="53" t="s">
        <v>317</v>
      </c>
      <c r="C72" s="53" t="s">
        <v>44</v>
      </c>
      <c r="D72" s="53" t="s">
        <v>318</v>
      </c>
      <c r="E72" s="53" t="s">
        <v>46</v>
      </c>
      <c r="F72" s="53" t="s">
        <v>47</v>
      </c>
      <c r="G72" s="53" t="s">
        <v>93</v>
      </c>
      <c r="H72" s="29" t="s">
        <v>319</v>
      </c>
      <c r="I72" s="28"/>
      <c r="J72" s="28">
        <v>1</v>
      </c>
      <c r="K72" s="28"/>
      <c r="L72" s="28"/>
      <c r="M72" s="28"/>
      <c r="N72" s="28"/>
      <c r="O72" s="28"/>
      <c r="P72" s="28"/>
      <c r="Q72" s="28"/>
      <c r="R72" s="26" t="s">
        <v>95</v>
      </c>
      <c r="S72" s="26" t="s">
        <v>51</v>
      </c>
      <c r="T72" s="77">
        <v>1607</v>
      </c>
      <c r="U72" s="28">
        <v>1607</v>
      </c>
      <c r="V72" s="28">
        <v>1607</v>
      </c>
      <c r="W72" s="28"/>
      <c r="X72" s="28"/>
      <c r="Y72" s="28"/>
      <c r="Z72" s="28"/>
      <c r="AA72" s="28"/>
      <c r="AB72" s="28"/>
      <c r="AC72" s="28"/>
      <c r="AD72" s="28"/>
      <c r="AE72" s="28"/>
      <c r="AF72" s="31"/>
      <c r="AG72" s="28" t="s">
        <v>320</v>
      </c>
      <c r="AH72" s="31"/>
      <c r="AI72" s="10"/>
    </row>
    <row r="73" s="2" customFormat="1" ht="156" customHeight="1" spans="1:35">
      <c r="A73" s="53">
        <v>50</v>
      </c>
      <c r="B73" s="53" t="s">
        <v>321</v>
      </c>
      <c r="C73" s="53" t="s">
        <v>44</v>
      </c>
      <c r="D73" s="53" t="s">
        <v>322</v>
      </c>
      <c r="E73" s="53" t="s">
        <v>46</v>
      </c>
      <c r="F73" s="53" t="s">
        <v>136</v>
      </c>
      <c r="G73" s="53" t="s">
        <v>323</v>
      </c>
      <c r="H73" s="29" t="s">
        <v>324</v>
      </c>
      <c r="I73" s="28"/>
      <c r="J73" s="28">
        <v>1</v>
      </c>
      <c r="K73" s="28"/>
      <c r="L73" s="28"/>
      <c r="M73" s="28"/>
      <c r="N73" s="28"/>
      <c r="O73" s="28"/>
      <c r="P73" s="28"/>
      <c r="Q73" s="28"/>
      <c r="R73" s="26" t="s">
        <v>95</v>
      </c>
      <c r="S73" s="26" t="s">
        <v>51</v>
      </c>
      <c r="T73" s="77">
        <v>100</v>
      </c>
      <c r="U73" s="28"/>
      <c r="V73" s="28"/>
      <c r="W73" s="28"/>
      <c r="X73" s="28"/>
      <c r="Y73" s="28"/>
      <c r="Z73" s="28">
        <v>100</v>
      </c>
      <c r="AA73" s="28"/>
      <c r="AB73" s="28"/>
      <c r="AC73" s="28"/>
      <c r="AD73" s="28"/>
      <c r="AE73" s="28"/>
      <c r="AF73" s="31"/>
      <c r="AG73" s="28" t="s">
        <v>320</v>
      </c>
      <c r="AH73" s="31"/>
      <c r="AI73" s="10"/>
    </row>
    <row r="74" s="8" customFormat="1" ht="73" customHeight="1" spans="1:43">
      <c r="A74" s="53">
        <v>51</v>
      </c>
      <c r="B74" s="30" t="s">
        <v>325</v>
      </c>
      <c r="C74" s="30">
        <v>2023</v>
      </c>
      <c r="D74" s="31" t="s">
        <v>326</v>
      </c>
      <c r="E74" s="30" t="s">
        <v>46</v>
      </c>
      <c r="F74" s="30" t="s">
        <v>246</v>
      </c>
      <c r="G74" s="31" t="s">
        <v>327</v>
      </c>
      <c r="H74" s="31" t="s">
        <v>328</v>
      </c>
      <c r="I74" s="30">
        <v>1</v>
      </c>
      <c r="J74" s="30">
        <v>1</v>
      </c>
      <c r="K74" s="30"/>
      <c r="L74" s="30"/>
      <c r="M74" s="30"/>
      <c r="N74" s="30"/>
      <c r="O74" s="30"/>
      <c r="P74" s="30"/>
      <c r="Q74" s="30"/>
      <c r="R74" s="30" t="s">
        <v>249</v>
      </c>
      <c r="S74" s="31" t="s">
        <v>51</v>
      </c>
      <c r="T74" s="57">
        <v>65</v>
      </c>
      <c r="U74" s="57"/>
      <c r="V74" s="30"/>
      <c r="W74" s="30"/>
      <c r="X74" s="30"/>
      <c r="Y74" s="30"/>
      <c r="Z74" s="30"/>
      <c r="AA74" s="30"/>
      <c r="AB74" s="30"/>
      <c r="AC74" s="30"/>
      <c r="AD74" s="30">
        <v>65</v>
      </c>
      <c r="AE74" s="30"/>
      <c r="AF74" s="30"/>
      <c r="AG74" s="31" t="s">
        <v>329</v>
      </c>
      <c r="AH74" s="30"/>
      <c r="AI74" s="67"/>
      <c r="AJ74" s="64"/>
      <c r="AK74" s="64"/>
      <c r="AL74" s="64"/>
      <c r="AM74" s="64"/>
      <c r="AN74" s="64"/>
      <c r="AO74" s="64"/>
      <c r="AP74" s="64"/>
      <c r="AQ74" s="64"/>
    </row>
    <row r="75" s="8" customFormat="1" ht="73" customHeight="1" spans="1:43">
      <c r="A75" s="53">
        <v>52</v>
      </c>
      <c r="B75" s="30" t="s">
        <v>330</v>
      </c>
      <c r="C75" s="30">
        <v>2023</v>
      </c>
      <c r="D75" s="31" t="s">
        <v>331</v>
      </c>
      <c r="E75" s="30" t="s">
        <v>46</v>
      </c>
      <c r="F75" s="30" t="s">
        <v>246</v>
      </c>
      <c r="G75" s="31" t="s">
        <v>247</v>
      </c>
      <c r="H75" s="31" t="s">
        <v>332</v>
      </c>
      <c r="I75" s="30">
        <v>1</v>
      </c>
      <c r="J75" s="30">
        <v>1</v>
      </c>
      <c r="K75" s="30"/>
      <c r="L75" s="30"/>
      <c r="M75" s="30"/>
      <c r="N75" s="30"/>
      <c r="O75" s="30"/>
      <c r="P75" s="30"/>
      <c r="Q75" s="30"/>
      <c r="R75" s="30" t="s">
        <v>249</v>
      </c>
      <c r="S75" s="31" t="s">
        <v>51</v>
      </c>
      <c r="T75" s="57">
        <v>900</v>
      </c>
      <c r="U75" s="57"/>
      <c r="V75" s="30"/>
      <c r="W75" s="30"/>
      <c r="X75" s="30"/>
      <c r="Y75" s="30"/>
      <c r="Z75" s="30">
        <v>900</v>
      </c>
      <c r="AA75" s="30"/>
      <c r="AB75" s="30"/>
      <c r="AC75" s="30"/>
      <c r="AD75" s="30"/>
      <c r="AE75" s="30"/>
      <c r="AF75" s="30"/>
      <c r="AG75" s="31" t="s">
        <v>250</v>
      </c>
      <c r="AH75" s="30"/>
      <c r="AI75" s="67"/>
      <c r="AJ75" s="64"/>
      <c r="AK75" s="64"/>
      <c r="AL75" s="64"/>
      <c r="AM75" s="64"/>
      <c r="AN75" s="64"/>
      <c r="AO75" s="64"/>
      <c r="AP75" s="64"/>
      <c r="AQ75" s="64"/>
    </row>
    <row r="76" s="2" customFormat="1" ht="57" customHeight="1" spans="1:36">
      <c r="A76" s="74" t="s">
        <v>333</v>
      </c>
      <c r="B76" s="74"/>
      <c r="C76" s="74"/>
      <c r="D76" s="74"/>
      <c r="E76" s="74"/>
      <c r="F76" s="74"/>
      <c r="G76" s="74"/>
      <c r="H76" s="29"/>
      <c r="I76" s="28">
        <f>SUM(J76:Q76)</f>
        <v>2</v>
      </c>
      <c r="J76" s="28">
        <f>SUM(J77:J78)</f>
        <v>2</v>
      </c>
      <c r="K76" s="28">
        <f t="shared" ref="K76:S76" si="35">SUM(K77:K78)</f>
        <v>0</v>
      </c>
      <c r="L76" s="28">
        <f t="shared" si="35"/>
        <v>0</v>
      </c>
      <c r="M76" s="28">
        <f t="shared" si="35"/>
        <v>0</v>
      </c>
      <c r="N76" s="28">
        <f t="shared" si="35"/>
        <v>0</v>
      </c>
      <c r="O76" s="28">
        <f t="shared" si="35"/>
        <v>0</v>
      </c>
      <c r="P76" s="28">
        <f t="shared" si="35"/>
        <v>0</v>
      </c>
      <c r="Q76" s="28">
        <f t="shared" si="35"/>
        <v>0</v>
      </c>
      <c r="R76" s="28">
        <f>SUM(R77:R78)</f>
        <v>0</v>
      </c>
      <c r="S76" s="28">
        <f>SUM(S77:S78)</f>
        <v>0</v>
      </c>
      <c r="T76" s="28">
        <f t="shared" ref="T76:AF76" si="36">SUM(T77:T78)</f>
        <v>1050</v>
      </c>
      <c r="U76" s="28">
        <f t="shared" si="36"/>
        <v>0</v>
      </c>
      <c r="V76" s="28">
        <f t="shared" si="36"/>
        <v>0</v>
      </c>
      <c r="W76" s="28">
        <f t="shared" si="36"/>
        <v>0</v>
      </c>
      <c r="X76" s="28">
        <f t="shared" si="36"/>
        <v>0</v>
      </c>
      <c r="Y76" s="28">
        <f t="shared" si="36"/>
        <v>0</v>
      </c>
      <c r="Z76" s="28">
        <f t="shared" si="36"/>
        <v>850</v>
      </c>
      <c r="AA76" s="28">
        <f t="shared" si="36"/>
        <v>200</v>
      </c>
      <c r="AB76" s="28">
        <f t="shared" si="36"/>
        <v>0</v>
      </c>
      <c r="AC76" s="28">
        <f t="shared" si="36"/>
        <v>0</v>
      </c>
      <c r="AD76" s="28">
        <f t="shared" si="36"/>
        <v>0</v>
      </c>
      <c r="AE76" s="28">
        <f t="shared" si="36"/>
        <v>0</v>
      </c>
      <c r="AF76" s="28">
        <f t="shared" si="36"/>
        <v>0</v>
      </c>
      <c r="AG76" s="28"/>
      <c r="AH76" s="31"/>
      <c r="AI76" s="10"/>
      <c r="AJ76" s="10"/>
    </row>
    <row r="77" s="2" customFormat="1" ht="70" customHeight="1" spans="1:36">
      <c r="A77" s="53">
        <v>53</v>
      </c>
      <c r="B77" s="53" t="s">
        <v>334</v>
      </c>
      <c r="C77" s="53" t="s">
        <v>44</v>
      </c>
      <c r="D77" s="53" t="s">
        <v>335</v>
      </c>
      <c r="E77" s="53" t="s">
        <v>46</v>
      </c>
      <c r="F77" s="53" t="s">
        <v>47</v>
      </c>
      <c r="G77" s="53" t="s">
        <v>117</v>
      </c>
      <c r="H77" s="29" t="s">
        <v>336</v>
      </c>
      <c r="I77" s="28"/>
      <c r="J77" s="28">
        <v>1</v>
      </c>
      <c r="K77" s="28"/>
      <c r="L77" s="28"/>
      <c r="M77" s="28"/>
      <c r="N77" s="28"/>
      <c r="O77" s="28"/>
      <c r="P77" s="28"/>
      <c r="Q77" s="28"/>
      <c r="R77" s="26" t="s">
        <v>51</v>
      </c>
      <c r="S77" s="26" t="s">
        <v>51</v>
      </c>
      <c r="T77" s="77">
        <v>850</v>
      </c>
      <c r="U77" s="28">
        <v>0</v>
      </c>
      <c r="V77" s="28">
        <v>0</v>
      </c>
      <c r="W77" s="28">
        <v>0</v>
      </c>
      <c r="X77" s="28">
        <v>0</v>
      </c>
      <c r="Y77" s="28"/>
      <c r="Z77" s="28">
        <v>850</v>
      </c>
      <c r="AA77" s="28"/>
      <c r="AB77" s="28"/>
      <c r="AC77" s="28"/>
      <c r="AD77" s="28"/>
      <c r="AE77" s="28"/>
      <c r="AF77" s="28"/>
      <c r="AG77" s="26" t="s">
        <v>337</v>
      </c>
      <c r="AH77" s="31"/>
      <c r="AI77" s="10"/>
      <c r="AJ77" s="10"/>
    </row>
    <row r="78" s="2" customFormat="1" ht="102" customHeight="1" spans="1:35">
      <c r="A78" s="53">
        <v>54</v>
      </c>
      <c r="B78" s="73" t="s">
        <v>338</v>
      </c>
      <c r="C78" s="53" t="s">
        <v>44</v>
      </c>
      <c r="D78" s="53" t="s">
        <v>339</v>
      </c>
      <c r="E78" s="53" t="s">
        <v>46</v>
      </c>
      <c r="F78" s="53" t="s">
        <v>340</v>
      </c>
      <c r="G78" s="26" t="s">
        <v>141</v>
      </c>
      <c r="H78" s="29" t="s">
        <v>341</v>
      </c>
      <c r="I78" s="28"/>
      <c r="J78" s="28">
        <v>1</v>
      </c>
      <c r="K78" s="28"/>
      <c r="L78" s="28"/>
      <c r="M78" s="28"/>
      <c r="N78" s="28"/>
      <c r="O78" s="28"/>
      <c r="P78" s="28"/>
      <c r="Q78" s="28"/>
      <c r="R78" s="26" t="s">
        <v>51</v>
      </c>
      <c r="S78" s="26" t="s">
        <v>51</v>
      </c>
      <c r="T78" s="77">
        <v>200</v>
      </c>
      <c r="U78" s="28">
        <v>0</v>
      </c>
      <c r="V78" s="28"/>
      <c r="W78" s="28"/>
      <c r="X78" s="28"/>
      <c r="Y78" s="28"/>
      <c r="Z78" s="28"/>
      <c r="AA78" s="28">
        <v>200</v>
      </c>
      <c r="AB78" s="28"/>
      <c r="AC78" s="28"/>
      <c r="AD78" s="28"/>
      <c r="AE78" s="28"/>
      <c r="AF78" s="31"/>
      <c r="AG78" s="26" t="s">
        <v>342</v>
      </c>
      <c r="AH78" s="31"/>
      <c r="AI78" s="10"/>
    </row>
    <row r="79" s="2" customFormat="1" ht="68" customHeight="1" spans="1:35">
      <c r="A79" s="75" t="s">
        <v>343</v>
      </c>
      <c r="B79" s="75"/>
      <c r="C79" s="75"/>
      <c r="D79" s="75"/>
      <c r="E79" s="75"/>
      <c r="F79" s="75"/>
      <c r="G79" s="75"/>
      <c r="H79" s="27"/>
      <c r="I79" s="26">
        <f>SUM(J79:Q79)</f>
        <v>3</v>
      </c>
      <c r="J79" s="50">
        <f>J87+J80+J83</f>
        <v>0</v>
      </c>
      <c r="K79" s="50">
        <f>K87+K80+K83</f>
        <v>3</v>
      </c>
      <c r="L79" s="50">
        <f t="shared" ref="L79:S79" si="37">L87+L80+L83</f>
        <v>0</v>
      </c>
      <c r="M79" s="50">
        <f t="shared" si="37"/>
        <v>0</v>
      </c>
      <c r="N79" s="50">
        <f t="shared" si="37"/>
        <v>0</v>
      </c>
      <c r="O79" s="50">
        <f t="shared" si="37"/>
        <v>0</v>
      </c>
      <c r="P79" s="50">
        <f t="shared" si="37"/>
        <v>0</v>
      </c>
      <c r="Q79" s="50">
        <f t="shared" si="37"/>
        <v>0</v>
      </c>
      <c r="R79" s="50"/>
      <c r="S79" s="50"/>
      <c r="T79" s="50">
        <f t="shared" ref="T79:AF79" si="38">T87+T80+T83</f>
        <v>1730</v>
      </c>
      <c r="U79" s="50">
        <f t="shared" si="38"/>
        <v>0</v>
      </c>
      <c r="V79" s="50">
        <f t="shared" si="38"/>
        <v>0</v>
      </c>
      <c r="W79" s="50">
        <f t="shared" si="38"/>
        <v>0</v>
      </c>
      <c r="X79" s="50">
        <f t="shared" si="38"/>
        <v>0</v>
      </c>
      <c r="Y79" s="50">
        <f t="shared" si="38"/>
        <v>0</v>
      </c>
      <c r="Z79" s="50">
        <f t="shared" si="38"/>
        <v>1730</v>
      </c>
      <c r="AA79" s="50">
        <f t="shared" si="38"/>
        <v>0</v>
      </c>
      <c r="AB79" s="50">
        <f t="shared" si="38"/>
        <v>0</v>
      </c>
      <c r="AC79" s="50">
        <f t="shared" si="38"/>
        <v>0</v>
      </c>
      <c r="AD79" s="50">
        <f t="shared" si="38"/>
        <v>0</v>
      </c>
      <c r="AE79" s="50">
        <f t="shared" si="38"/>
        <v>0</v>
      </c>
      <c r="AF79" s="50">
        <f t="shared" si="38"/>
        <v>0</v>
      </c>
      <c r="AG79" s="26"/>
      <c r="AH79" s="50"/>
      <c r="AI79" s="10"/>
    </row>
    <row r="80" s="2" customFormat="1" ht="52" customHeight="1" spans="1:35">
      <c r="A80" s="21" t="s">
        <v>344</v>
      </c>
      <c r="B80" s="21"/>
      <c r="C80" s="21"/>
      <c r="D80" s="21"/>
      <c r="E80" s="21"/>
      <c r="F80" s="21"/>
      <c r="G80" s="21"/>
      <c r="H80" s="29"/>
      <c r="I80" s="26">
        <f t="shared" ref="I80:I84" si="39">SUM(J80:Q80)</f>
        <v>1</v>
      </c>
      <c r="J80" s="28">
        <f>J81</f>
        <v>0</v>
      </c>
      <c r="K80" s="28">
        <f>K81</f>
        <v>1</v>
      </c>
      <c r="L80" s="28">
        <f t="shared" ref="L80:S80" si="40">L81</f>
        <v>0</v>
      </c>
      <c r="M80" s="28">
        <f t="shared" si="40"/>
        <v>0</v>
      </c>
      <c r="N80" s="28">
        <f t="shared" si="40"/>
        <v>0</v>
      </c>
      <c r="O80" s="28">
        <f t="shared" si="40"/>
        <v>0</v>
      </c>
      <c r="P80" s="28">
        <f t="shared" si="40"/>
        <v>0</v>
      </c>
      <c r="Q80" s="28">
        <f t="shared" si="40"/>
        <v>0</v>
      </c>
      <c r="R80" s="28"/>
      <c r="S80" s="28"/>
      <c r="T80" s="28">
        <f t="shared" ref="T80:AE80" si="41">T81</f>
        <v>30</v>
      </c>
      <c r="U80" s="28">
        <f t="shared" si="41"/>
        <v>0</v>
      </c>
      <c r="V80" s="28">
        <f t="shared" si="41"/>
        <v>0</v>
      </c>
      <c r="W80" s="28">
        <f t="shared" si="41"/>
        <v>0</v>
      </c>
      <c r="X80" s="28">
        <f t="shared" si="41"/>
        <v>0</v>
      </c>
      <c r="Y80" s="28">
        <f t="shared" si="41"/>
        <v>0</v>
      </c>
      <c r="Z80" s="28">
        <f t="shared" si="41"/>
        <v>30</v>
      </c>
      <c r="AA80" s="28">
        <f t="shared" si="41"/>
        <v>0</v>
      </c>
      <c r="AB80" s="28">
        <f t="shared" si="41"/>
        <v>0</v>
      </c>
      <c r="AC80" s="28">
        <f t="shared" si="41"/>
        <v>0</v>
      </c>
      <c r="AD80" s="28">
        <f t="shared" si="41"/>
        <v>0</v>
      </c>
      <c r="AE80" s="28">
        <f t="shared" si="41"/>
        <v>0</v>
      </c>
      <c r="AF80" s="26"/>
      <c r="AG80" s="31"/>
      <c r="AH80" s="31"/>
      <c r="AI80" s="10"/>
    </row>
    <row r="81" s="2" customFormat="1" ht="52" customHeight="1" spans="1:35">
      <c r="A81" s="21" t="s">
        <v>345</v>
      </c>
      <c r="B81" s="21"/>
      <c r="C81" s="21"/>
      <c r="D81" s="21"/>
      <c r="E81" s="21"/>
      <c r="F81" s="21"/>
      <c r="G81" s="21"/>
      <c r="H81" s="29"/>
      <c r="I81" s="26">
        <f t="shared" si="39"/>
        <v>1</v>
      </c>
      <c r="J81" s="28">
        <f>J82</f>
        <v>0</v>
      </c>
      <c r="K81" s="28">
        <f>K82</f>
        <v>1</v>
      </c>
      <c r="L81" s="28">
        <f t="shared" ref="L81:S81" si="42">L82</f>
        <v>0</v>
      </c>
      <c r="M81" s="28">
        <f t="shared" si="42"/>
        <v>0</v>
      </c>
      <c r="N81" s="28">
        <f t="shared" si="42"/>
        <v>0</v>
      </c>
      <c r="O81" s="28">
        <f t="shared" si="42"/>
        <v>0</v>
      </c>
      <c r="P81" s="28">
        <f t="shared" si="42"/>
        <v>0</v>
      </c>
      <c r="Q81" s="28">
        <f t="shared" si="42"/>
        <v>0</v>
      </c>
      <c r="R81" s="28"/>
      <c r="S81" s="28"/>
      <c r="T81" s="28">
        <f t="shared" ref="T81:AE81" si="43">T82</f>
        <v>30</v>
      </c>
      <c r="U81" s="28">
        <f t="shared" si="43"/>
        <v>0</v>
      </c>
      <c r="V81" s="28">
        <f t="shared" si="43"/>
        <v>0</v>
      </c>
      <c r="W81" s="28">
        <f t="shared" si="43"/>
        <v>0</v>
      </c>
      <c r="X81" s="28">
        <f t="shared" si="43"/>
        <v>0</v>
      </c>
      <c r="Y81" s="28">
        <f t="shared" si="43"/>
        <v>0</v>
      </c>
      <c r="Z81" s="28">
        <f t="shared" si="43"/>
        <v>30</v>
      </c>
      <c r="AA81" s="28">
        <f t="shared" si="43"/>
        <v>0</v>
      </c>
      <c r="AB81" s="28">
        <f t="shared" si="43"/>
        <v>0</v>
      </c>
      <c r="AC81" s="28">
        <f t="shared" si="43"/>
        <v>0</v>
      </c>
      <c r="AD81" s="28">
        <f t="shared" si="43"/>
        <v>0</v>
      </c>
      <c r="AE81" s="28">
        <f t="shared" si="43"/>
        <v>0</v>
      </c>
      <c r="AF81" s="26"/>
      <c r="AG81" s="31"/>
      <c r="AH81" s="31"/>
      <c r="AI81" s="10"/>
    </row>
    <row r="82" s="2" customFormat="1" ht="116" customHeight="1" spans="1:35">
      <c r="A82" s="73">
        <v>55</v>
      </c>
      <c r="B82" s="73" t="s">
        <v>346</v>
      </c>
      <c r="C82" s="73" t="s">
        <v>44</v>
      </c>
      <c r="D82" s="73" t="s">
        <v>347</v>
      </c>
      <c r="E82" s="73" t="s">
        <v>46</v>
      </c>
      <c r="F82" s="73" t="s">
        <v>340</v>
      </c>
      <c r="G82" s="73" t="s">
        <v>141</v>
      </c>
      <c r="H82" s="29" t="s">
        <v>348</v>
      </c>
      <c r="I82" s="26"/>
      <c r="J82" s="28"/>
      <c r="K82" s="28">
        <v>1</v>
      </c>
      <c r="L82" s="28"/>
      <c r="M82" s="28"/>
      <c r="N82" s="28"/>
      <c r="O82" s="28"/>
      <c r="P82" s="28"/>
      <c r="Q82" s="28"/>
      <c r="R82" s="28" t="s">
        <v>349</v>
      </c>
      <c r="S82" s="28" t="s">
        <v>349</v>
      </c>
      <c r="T82" s="28">
        <v>30</v>
      </c>
      <c r="U82" s="28"/>
      <c r="V82" s="28"/>
      <c r="W82" s="28"/>
      <c r="X82" s="28"/>
      <c r="Y82" s="28"/>
      <c r="Z82" s="28">
        <v>30</v>
      </c>
      <c r="AA82" s="28"/>
      <c r="AB82" s="28"/>
      <c r="AC82" s="28"/>
      <c r="AD82" s="28"/>
      <c r="AE82" s="28"/>
      <c r="AF82" s="31"/>
      <c r="AG82" s="26" t="s">
        <v>350</v>
      </c>
      <c r="AH82" s="31"/>
      <c r="AI82" s="10"/>
    </row>
    <row r="83" s="2" customFormat="1" ht="52" customHeight="1" spans="1:35">
      <c r="A83" s="73" t="s">
        <v>351</v>
      </c>
      <c r="B83" s="73"/>
      <c r="C83" s="73"/>
      <c r="D83" s="73"/>
      <c r="E83" s="73"/>
      <c r="F83" s="73"/>
      <c r="G83" s="73"/>
      <c r="H83" s="29"/>
      <c r="I83" s="26">
        <f>I84</f>
        <v>1</v>
      </c>
      <c r="J83" s="26">
        <f t="shared" ref="J83:S83" si="44">J84</f>
        <v>0</v>
      </c>
      <c r="K83" s="26">
        <f t="shared" si="44"/>
        <v>1</v>
      </c>
      <c r="L83" s="26">
        <f t="shared" si="44"/>
        <v>0</v>
      </c>
      <c r="M83" s="26">
        <f t="shared" si="44"/>
        <v>0</v>
      </c>
      <c r="N83" s="26">
        <f t="shared" si="44"/>
        <v>0</v>
      </c>
      <c r="O83" s="26">
        <f t="shared" si="44"/>
        <v>0</v>
      </c>
      <c r="P83" s="26">
        <f t="shared" si="44"/>
        <v>0</v>
      </c>
      <c r="Q83" s="26">
        <f t="shared" si="44"/>
        <v>0</v>
      </c>
      <c r="R83" s="26"/>
      <c r="S83" s="26"/>
      <c r="T83" s="26">
        <f t="shared" ref="T83:AE83" si="45">T84</f>
        <v>500</v>
      </c>
      <c r="U83" s="26">
        <f t="shared" si="45"/>
        <v>0</v>
      </c>
      <c r="V83" s="26">
        <f t="shared" si="45"/>
        <v>0</v>
      </c>
      <c r="W83" s="26">
        <f t="shared" si="45"/>
        <v>0</v>
      </c>
      <c r="X83" s="26">
        <f t="shared" si="45"/>
        <v>0</v>
      </c>
      <c r="Y83" s="26">
        <f t="shared" si="45"/>
        <v>0</v>
      </c>
      <c r="Z83" s="26">
        <f t="shared" si="45"/>
        <v>500</v>
      </c>
      <c r="AA83" s="26">
        <f t="shared" si="45"/>
        <v>0</v>
      </c>
      <c r="AB83" s="26">
        <f t="shared" si="45"/>
        <v>0</v>
      </c>
      <c r="AC83" s="26">
        <f t="shared" si="45"/>
        <v>0</v>
      </c>
      <c r="AD83" s="26">
        <f t="shared" si="45"/>
        <v>0</v>
      </c>
      <c r="AE83" s="26">
        <f t="shared" si="45"/>
        <v>0</v>
      </c>
      <c r="AF83" s="26"/>
      <c r="AG83" s="31"/>
      <c r="AH83" s="31"/>
      <c r="AI83" s="10"/>
    </row>
    <row r="84" s="2" customFormat="1" ht="52" customHeight="1" spans="1:35">
      <c r="A84" s="73" t="s">
        <v>352</v>
      </c>
      <c r="B84" s="73"/>
      <c r="C84" s="73"/>
      <c r="D84" s="73"/>
      <c r="E84" s="73"/>
      <c r="F84" s="73"/>
      <c r="G84" s="73"/>
      <c r="H84" s="29"/>
      <c r="I84" s="26">
        <f t="shared" si="39"/>
        <v>1</v>
      </c>
      <c r="J84" s="28">
        <f t="shared" ref="J84:S84" si="46">J85</f>
        <v>0</v>
      </c>
      <c r="K84" s="28">
        <f t="shared" si="46"/>
        <v>1</v>
      </c>
      <c r="L84" s="28">
        <f t="shared" si="46"/>
        <v>0</v>
      </c>
      <c r="M84" s="28">
        <f t="shared" si="46"/>
        <v>0</v>
      </c>
      <c r="N84" s="28">
        <f t="shared" si="46"/>
        <v>0</v>
      </c>
      <c r="O84" s="28">
        <f t="shared" si="46"/>
        <v>0</v>
      </c>
      <c r="P84" s="28">
        <f t="shared" si="46"/>
        <v>0</v>
      </c>
      <c r="Q84" s="28">
        <f t="shared" si="46"/>
        <v>0</v>
      </c>
      <c r="R84" s="28"/>
      <c r="S84" s="28"/>
      <c r="T84" s="28">
        <f t="shared" ref="T84:AE84" si="47">T85</f>
        <v>500</v>
      </c>
      <c r="U84" s="28">
        <f t="shared" si="47"/>
        <v>0</v>
      </c>
      <c r="V84" s="28">
        <f t="shared" si="47"/>
        <v>0</v>
      </c>
      <c r="W84" s="28">
        <f t="shared" si="47"/>
        <v>0</v>
      </c>
      <c r="X84" s="28">
        <f t="shared" si="47"/>
        <v>0</v>
      </c>
      <c r="Y84" s="28">
        <f t="shared" si="47"/>
        <v>0</v>
      </c>
      <c r="Z84" s="28">
        <f t="shared" si="47"/>
        <v>500</v>
      </c>
      <c r="AA84" s="28">
        <f t="shared" si="47"/>
        <v>0</v>
      </c>
      <c r="AB84" s="28">
        <f t="shared" si="47"/>
        <v>0</v>
      </c>
      <c r="AC84" s="28">
        <f t="shared" si="47"/>
        <v>0</v>
      </c>
      <c r="AD84" s="28">
        <f t="shared" si="47"/>
        <v>0</v>
      </c>
      <c r="AE84" s="28">
        <f t="shared" si="47"/>
        <v>0</v>
      </c>
      <c r="AF84" s="26"/>
      <c r="AG84" s="31"/>
      <c r="AH84" s="31"/>
      <c r="AI84" s="10"/>
    </row>
    <row r="85" s="2" customFormat="1" ht="73" customHeight="1" spans="1:35">
      <c r="A85" s="73">
        <v>56</v>
      </c>
      <c r="B85" s="73" t="s">
        <v>353</v>
      </c>
      <c r="C85" s="73" t="s">
        <v>44</v>
      </c>
      <c r="D85" s="73" t="s">
        <v>354</v>
      </c>
      <c r="E85" s="73" t="s">
        <v>46</v>
      </c>
      <c r="F85" s="73" t="s">
        <v>340</v>
      </c>
      <c r="G85" s="73" t="s">
        <v>141</v>
      </c>
      <c r="H85" s="29" t="s">
        <v>355</v>
      </c>
      <c r="I85" s="26"/>
      <c r="J85" s="28"/>
      <c r="K85" s="28">
        <v>1</v>
      </c>
      <c r="L85" s="28"/>
      <c r="M85" s="28"/>
      <c r="N85" s="28"/>
      <c r="O85" s="28"/>
      <c r="P85" s="28"/>
      <c r="Q85" s="28"/>
      <c r="R85" s="28" t="s">
        <v>349</v>
      </c>
      <c r="S85" s="28" t="s">
        <v>349</v>
      </c>
      <c r="T85" s="28">
        <v>500</v>
      </c>
      <c r="U85" s="28">
        <v>0</v>
      </c>
      <c r="V85" s="28">
        <v>0</v>
      </c>
      <c r="W85" s="28"/>
      <c r="X85" s="28"/>
      <c r="Y85" s="28"/>
      <c r="Z85" s="28">
        <v>500</v>
      </c>
      <c r="AA85" s="28"/>
      <c r="AB85" s="28"/>
      <c r="AC85" s="28"/>
      <c r="AD85" s="28"/>
      <c r="AE85" s="28"/>
      <c r="AF85" s="31"/>
      <c r="AG85" s="26" t="s">
        <v>356</v>
      </c>
      <c r="AH85" s="31"/>
      <c r="AI85" s="10"/>
    </row>
    <row r="86" s="2" customFormat="1" ht="73" customHeight="1" spans="1:35">
      <c r="A86" s="21" t="s">
        <v>357</v>
      </c>
      <c r="B86" s="21"/>
      <c r="C86" s="21"/>
      <c r="D86" s="21"/>
      <c r="E86" s="21"/>
      <c r="F86" s="21"/>
      <c r="G86" s="21"/>
      <c r="H86" s="29"/>
      <c r="I86" s="26">
        <f>SUM(J86:Q86)</f>
        <v>1</v>
      </c>
      <c r="J86" s="28">
        <f>J87</f>
        <v>0</v>
      </c>
      <c r="K86" s="28">
        <f>K87</f>
        <v>1</v>
      </c>
      <c r="L86" s="28">
        <f>L87</f>
        <v>0</v>
      </c>
      <c r="M86" s="28">
        <f>M87</f>
        <v>0</v>
      </c>
      <c r="N86" s="28">
        <f>N87</f>
        <v>0</v>
      </c>
      <c r="O86" s="28">
        <f>O87</f>
        <v>0</v>
      </c>
      <c r="P86" s="28">
        <f>P87</f>
        <v>0</v>
      </c>
      <c r="Q86" s="28">
        <f>Q87</f>
        <v>0</v>
      </c>
      <c r="R86" s="28"/>
      <c r="S86" s="28"/>
      <c r="T86" s="28">
        <f t="shared" ref="T86:AF86" si="48">T87</f>
        <v>1200</v>
      </c>
      <c r="U86" s="28">
        <f t="shared" si="48"/>
        <v>0</v>
      </c>
      <c r="V86" s="28">
        <f t="shared" si="48"/>
        <v>0</v>
      </c>
      <c r="W86" s="28">
        <f t="shared" si="48"/>
        <v>0</v>
      </c>
      <c r="X86" s="28">
        <f t="shared" si="48"/>
        <v>0</v>
      </c>
      <c r="Y86" s="28">
        <f t="shared" si="48"/>
        <v>0</v>
      </c>
      <c r="Z86" s="28">
        <f t="shared" si="48"/>
        <v>1200</v>
      </c>
      <c r="AA86" s="28">
        <f t="shared" si="48"/>
        <v>0</v>
      </c>
      <c r="AB86" s="28">
        <f t="shared" si="48"/>
        <v>0</v>
      </c>
      <c r="AC86" s="28">
        <f t="shared" si="48"/>
        <v>0</v>
      </c>
      <c r="AD86" s="28">
        <f t="shared" si="48"/>
        <v>0</v>
      </c>
      <c r="AE86" s="28">
        <f t="shared" si="48"/>
        <v>0</v>
      </c>
      <c r="AF86" s="28">
        <f t="shared" si="48"/>
        <v>0</v>
      </c>
      <c r="AG86" s="31"/>
      <c r="AH86" s="31"/>
      <c r="AI86" s="10"/>
    </row>
    <row r="87" s="2" customFormat="1" ht="130" customHeight="1" spans="1:35">
      <c r="A87" s="73">
        <v>57</v>
      </c>
      <c r="B87" s="73" t="s">
        <v>358</v>
      </c>
      <c r="C87" s="73" t="s">
        <v>44</v>
      </c>
      <c r="D87" s="73" t="s">
        <v>359</v>
      </c>
      <c r="E87" s="73" t="s">
        <v>46</v>
      </c>
      <c r="F87" s="73" t="s">
        <v>47</v>
      </c>
      <c r="G87" s="26" t="s">
        <v>117</v>
      </c>
      <c r="H87" s="27" t="s">
        <v>360</v>
      </c>
      <c r="I87" s="26"/>
      <c r="J87" s="26"/>
      <c r="K87" s="26">
        <v>1</v>
      </c>
      <c r="L87" s="26"/>
      <c r="M87" s="26"/>
      <c r="N87" s="26"/>
      <c r="O87" s="26"/>
      <c r="P87" s="26"/>
      <c r="Q87" s="26"/>
      <c r="R87" s="26" t="s">
        <v>361</v>
      </c>
      <c r="S87" s="26" t="s">
        <v>361</v>
      </c>
      <c r="T87" s="50">
        <v>1200</v>
      </c>
      <c r="U87" s="26">
        <v>0</v>
      </c>
      <c r="V87" s="26">
        <v>0</v>
      </c>
      <c r="W87" s="26">
        <v>0</v>
      </c>
      <c r="X87" s="26">
        <v>0</v>
      </c>
      <c r="Y87" s="26"/>
      <c r="Z87" s="26">
        <v>1200</v>
      </c>
      <c r="AA87" s="26"/>
      <c r="AB87" s="26"/>
      <c r="AC87" s="26"/>
      <c r="AD87" s="26">
        <v>0</v>
      </c>
      <c r="AE87" s="26">
        <v>0</v>
      </c>
      <c r="AF87" s="26">
        <v>0</v>
      </c>
      <c r="AG87" s="26" t="s">
        <v>362</v>
      </c>
      <c r="AH87" s="50"/>
      <c r="AI87" s="10"/>
    </row>
    <row r="88" s="4" customFormat="1" ht="40" customHeight="1" spans="1:43">
      <c r="A88" s="23" t="s">
        <v>363</v>
      </c>
      <c r="B88" s="23"/>
      <c r="C88" s="23"/>
      <c r="D88" s="23"/>
      <c r="E88" s="23"/>
      <c r="F88" s="23"/>
      <c r="G88" s="23"/>
      <c r="H88" s="24"/>
      <c r="I88" s="44">
        <f>SUBTOTAL(9,J88:Q88)</f>
        <v>32</v>
      </c>
      <c r="J88" s="45">
        <f>J89+J118</f>
        <v>0</v>
      </c>
      <c r="K88" s="45">
        <f>K89+K118</f>
        <v>0</v>
      </c>
      <c r="L88" s="45">
        <f>L89+L118</f>
        <v>32</v>
      </c>
      <c r="M88" s="45">
        <f>M89+M118</f>
        <v>0</v>
      </c>
      <c r="N88" s="45">
        <f>N89+N118</f>
        <v>0</v>
      </c>
      <c r="O88" s="45">
        <f>O89+O118</f>
        <v>0</v>
      </c>
      <c r="P88" s="45">
        <f>P89+P118</f>
        <v>0</v>
      </c>
      <c r="Q88" s="45">
        <f>Q89+Q118</f>
        <v>0</v>
      </c>
      <c r="R88" s="45"/>
      <c r="S88" s="45"/>
      <c r="T88" s="45">
        <f t="shared" ref="T88:AF88" si="49">T89+T118</f>
        <v>73484.1</v>
      </c>
      <c r="U88" s="45">
        <f t="shared" si="49"/>
        <v>7101.47</v>
      </c>
      <c r="V88" s="45">
        <f t="shared" si="49"/>
        <v>5479.47</v>
      </c>
      <c r="W88" s="45">
        <f t="shared" si="49"/>
        <v>922</v>
      </c>
      <c r="X88" s="45">
        <f t="shared" si="49"/>
        <v>1089</v>
      </c>
      <c r="Y88" s="45">
        <f t="shared" si="49"/>
        <v>0</v>
      </c>
      <c r="Z88" s="45">
        <f t="shared" si="49"/>
        <v>9107</v>
      </c>
      <c r="AA88" s="45">
        <f t="shared" si="49"/>
        <v>4805.73</v>
      </c>
      <c r="AB88" s="45">
        <f t="shared" si="49"/>
        <v>34000</v>
      </c>
      <c r="AC88" s="45">
        <f t="shared" si="49"/>
        <v>266</v>
      </c>
      <c r="AD88" s="45">
        <f t="shared" si="49"/>
        <v>13864.9</v>
      </c>
      <c r="AE88" s="45">
        <f t="shared" si="49"/>
        <v>0</v>
      </c>
      <c r="AF88" s="45" t="e">
        <f t="shared" si="49"/>
        <v>#REF!</v>
      </c>
      <c r="AG88" s="45"/>
      <c r="AH88" s="65"/>
      <c r="AI88" s="66"/>
      <c r="AJ88" s="2"/>
      <c r="AK88" s="2"/>
      <c r="AL88" s="2"/>
      <c r="AM88" s="2"/>
      <c r="AN88" s="2"/>
      <c r="AO88" s="2"/>
      <c r="AP88" s="2"/>
      <c r="AQ88" s="2"/>
    </row>
    <row r="89" s="4" customFormat="1" ht="40" customHeight="1" spans="1:43">
      <c r="A89" s="23" t="s">
        <v>364</v>
      </c>
      <c r="B89" s="23"/>
      <c r="C89" s="23"/>
      <c r="D89" s="23"/>
      <c r="E89" s="23"/>
      <c r="F89" s="23"/>
      <c r="G89" s="23"/>
      <c r="H89" s="24"/>
      <c r="I89" s="44">
        <f>SUBTOTAL(9,J89:Q89)</f>
        <v>21</v>
      </c>
      <c r="J89" s="45">
        <f>J90+J95+J99+J110+J112+J108+J115</f>
        <v>0</v>
      </c>
      <c r="K89" s="45">
        <f>K90+K95+K99+K110+K112+K108+K115</f>
        <v>0</v>
      </c>
      <c r="L89" s="45">
        <f>L90+L95+L99+L110+L112+L108+L115</f>
        <v>21</v>
      </c>
      <c r="M89" s="45">
        <f>M90+M95+M99+M110+M112+M108+M115</f>
        <v>0</v>
      </c>
      <c r="N89" s="45">
        <f>N90+N95+N99+N110+N112+N108+N115</f>
        <v>0</v>
      </c>
      <c r="O89" s="45">
        <f>O90+O95+O99+O110+O112+O108+O115</f>
        <v>0</v>
      </c>
      <c r="P89" s="45">
        <f>P90+P95+P99+P110+P112+P108+P115</f>
        <v>0</v>
      </c>
      <c r="Q89" s="45">
        <f>Q90+Q95+Q99+Q110+Q112+Q108+Q115</f>
        <v>0</v>
      </c>
      <c r="R89" s="45"/>
      <c r="S89" s="45"/>
      <c r="T89" s="45">
        <f t="shared" ref="T89:AF89" si="50">T90+T95+T99+T110+T112+T108+T115</f>
        <v>57724.1</v>
      </c>
      <c r="U89" s="45">
        <f t="shared" si="50"/>
        <v>2401.47</v>
      </c>
      <c r="V89" s="45">
        <f t="shared" si="50"/>
        <v>901.47</v>
      </c>
      <c r="W89" s="45">
        <f t="shared" si="50"/>
        <v>800</v>
      </c>
      <c r="X89" s="45">
        <f t="shared" si="50"/>
        <v>1089</v>
      </c>
      <c r="Y89" s="45">
        <f t="shared" si="50"/>
        <v>0</v>
      </c>
      <c r="Z89" s="45">
        <f t="shared" si="50"/>
        <v>9036.3</v>
      </c>
      <c r="AA89" s="45">
        <f t="shared" si="50"/>
        <v>4476.43</v>
      </c>
      <c r="AB89" s="45">
        <f t="shared" si="50"/>
        <v>27000</v>
      </c>
      <c r="AC89" s="45">
        <f t="shared" si="50"/>
        <v>110</v>
      </c>
      <c r="AD89" s="45">
        <f t="shared" si="50"/>
        <v>12110.9</v>
      </c>
      <c r="AE89" s="45">
        <f t="shared" si="50"/>
        <v>0</v>
      </c>
      <c r="AF89" s="45" t="e">
        <f t="shared" si="50"/>
        <v>#REF!</v>
      </c>
      <c r="AG89" s="45"/>
      <c r="AH89" s="65"/>
      <c r="AI89" s="66"/>
      <c r="AJ89" s="2"/>
      <c r="AK89" s="2"/>
      <c r="AL89" s="2"/>
      <c r="AM89" s="2"/>
      <c r="AN89" s="2"/>
      <c r="AO89" s="2"/>
      <c r="AP89" s="2"/>
      <c r="AQ89" s="2"/>
    </row>
    <row r="90" s="4" customFormat="1" ht="40" customHeight="1" spans="1:43">
      <c r="A90" s="23" t="s">
        <v>365</v>
      </c>
      <c r="B90" s="23"/>
      <c r="C90" s="23"/>
      <c r="D90" s="23"/>
      <c r="E90" s="23"/>
      <c r="F90" s="23"/>
      <c r="G90" s="23"/>
      <c r="H90" s="24"/>
      <c r="I90" s="44">
        <f>SUBTOTAL(9,J90:Q90)</f>
        <v>4</v>
      </c>
      <c r="J90" s="45">
        <f>SUM(J91:J93)</f>
        <v>0</v>
      </c>
      <c r="K90" s="45">
        <f>SUM(K91:K93)</f>
        <v>0</v>
      </c>
      <c r="L90" s="45">
        <f>SUM(L91:L94)</f>
        <v>4</v>
      </c>
      <c r="M90" s="45">
        <f>SUM(M91:M94)</f>
        <v>0</v>
      </c>
      <c r="N90" s="45">
        <f>SUM(N91:N94)</f>
        <v>0</v>
      </c>
      <c r="O90" s="45">
        <f>SUM(O91:O94)</f>
        <v>0</v>
      </c>
      <c r="P90" s="45">
        <f>SUM(P91:P94)</f>
        <v>0</v>
      </c>
      <c r="Q90" s="45">
        <f>SUM(Q91:Q94)</f>
        <v>0</v>
      </c>
      <c r="R90" s="45"/>
      <c r="S90" s="45"/>
      <c r="T90" s="45">
        <f>SUM(T91:T94)</f>
        <v>7789</v>
      </c>
      <c r="U90" s="45">
        <f t="shared" ref="U90:AF90" si="51">SUM(U91:U94)</f>
        <v>700</v>
      </c>
      <c r="V90" s="45">
        <f t="shared" si="51"/>
        <v>0</v>
      </c>
      <c r="W90" s="45">
        <f t="shared" si="51"/>
        <v>400</v>
      </c>
      <c r="X90" s="45">
        <f t="shared" si="51"/>
        <v>689</v>
      </c>
      <c r="Y90" s="45">
        <f t="shared" si="51"/>
        <v>0</v>
      </c>
      <c r="Z90" s="45">
        <f t="shared" si="51"/>
        <v>1700</v>
      </c>
      <c r="AA90" s="45">
        <f t="shared" si="51"/>
        <v>0</v>
      </c>
      <c r="AB90" s="45">
        <f t="shared" si="51"/>
        <v>4000</v>
      </c>
      <c r="AC90" s="45">
        <f t="shared" si="51"/>
        <v>0</v>
      </c>
      <c r="AD90" s="45">
        <f t="shared" si="51"/>
        <v>1000</v>
      </c>
      <c r="AE90" s="45">
        <f t="shared" si="51"/>
        <v>0</v>
      </c>
      <c r="AF90" s="45">
        <f t="shared" si="51"/>
        <v>0</v>
      </c>
      <c r="AG90" s="45"/>
      <c r="AH90" s="65"/>
      <c r="AI90" s="66"/>
      <c r="AJ90" s="2"/>
      <c r="AK90" s="2"/>
      <c r="AL90" s="2"/>
      <c r="AM90" s="2"/>
      <c r="AN90" s="2"/>
      <c r="AO90" s="2"/>
      <c r="AP90" s="2"/>
      <c r="AQ90" s="2"/>
    </row>
    <row r="91" s="3" customFormat="1" ht="91" customHeight="1" spans="1:43">
      <c r="A91" s="26">
        <v>58</v>
      </c>
      <c r="B91" s="26" t="s">
        <v>366</v>
      </c>
      <c r="C91" s="26" t="s">
        <v>44</v>
      </c>
      <c r="D91" s="28" t="s">
        <v>367</v>
      </c>
      <c r="E91" s="28" t="s">
        <v>46</v>
      </c>
      <c r="F91" s="26" t="s">
        <v>47</v>
      </c>
      <c r="G91" s="26" t="s">
        <v>368</v>
      </c>
      <c r="H91" s="29" t="s">
        <v>369</v>
      </c>
      <c r="I91" s="28"/>
      <c r="J91" s="28"/>
      <c r="K91" s="28"/>
      <c r="L91" s="28">
        <v>1</v>
      </c>
      <c r="M91" s="28"/>
      <c r="N91" s="28"/>
      <c r="O91" s="28"/>
      <c r="P91" s="28"/>
      <c r="Q91" s="28"/>
      <c r="R91" s="28" t="s">
        <v>361</v>
      </c>
      <c r="S91" s="28" t="s">
        <v>361</v>
      </c>
      <c r="T91" s="28">
        <v>5000</v>
      </c>
      <c r="U91" s="28"/>
      <c r="V91" s="28"/>
      <c r="W91" s="28"/>
      <c r="X91" s="28"/>
      <c r="Y91" s="28"/>
      <c r="Z91" s="28"/>
      <c r="AA91" s="28"/>
      <c r="AB91" s="28">
        <v>4000</v>
      </c>
      <c r="AC91" s="28"/>
      <c r="AD91" s="28">
        <v>1000</v>
      </c>
      <c r="AE91" s="28"/>
      <c r="AF91" s="28"/>
      <c r="AG91" s="28" t="s">
        <v>370</v>
      </c>
      <c r="AH91" s="28"/>
      <c r="AI91" s="5"/>
      <c r="AJ91" s="2"/>
      <c r="AK91" s="2"/>
      <c r="AL91" s="2"/>
      <c r="AM91" s="2"/>
      <c r="AN91" s="2"/>
      <c r="AO91" s="2"/>
      <c r="AP91" s="2"/>
      <c r="AQ91" s="2"/>
    </row>
    <row r="92" s="3" customFormat="1" ht="122" customHeight="1" spans="1:43">
      <c r="A92" s="26">
        <v>59</v>
      </c>
      <c r="B92" s="26" t="s">
        <v>371</v>
      </c>
      <c r="C92" s="26" t="s">
        <v>44</v>
      </c>
      <c r="D92" s="26" t="s">
        <v>372</v>
      </c>
      <c r="E92" s="26" t="s">
        <v>46</v>
      </c>
      <c r="F92" s="26" t="s">
        <v>47</v>
      </c>
      <c r="G92" s="26" t="s">
        <v>373</v>
      </c>
      <c r="H92" s="27" t="s">
        <v>374</v>
      </c>
      <c r="I92" s="26"/>
      <c r="J92" s="26"/>
      <c r="K92" s="26"/>
      <c r="L92" s="26">
        <v>1</v>
      </c>
      <c r="M92" s="26"/>
      <c r="N92" s="26"/>
      <c r="O92" s="26"/>
      <c r="P92" s="26"/>
      <c r="Q92" s="26"/>
      <c r="R92" s="26" t="s">
        <v>361</v>
      </c>
      <c r="S92" s="26" t="s">
        <v>361</v>
      </c>
      <c r="T92" s="50">
        <v>1900</v>
      </c>
      <c r="U92" s="26">
        <v>400</v>
      </c>
      <c r="V92" s="26">
        <v>0</v>
      </c>
      <c r="W92" s="26">
        <v>400</v>
      </c>
      <c r="X92" s="26"/>
      <c r="Y92" s="26"/>
      <c r="Z92" s="26">
        <v>1500</v>
      </c>
      <c r="AA92" s="26"/>
      <c r="AB92" s="26"/>
      <c r="AC92" s="26"/>
      <c r="AD92" s="26"/>
      <c r="AE92" s="26"/>
      <c r="AF92" s="28"/>
      <c r="AG92" s="26" t="s">
        <v>375</v>
      </c>
      <c r="AH92" s="50"/>
      <c r="AI92" s="10"/>
      <c r="AJ92" s="2"/>
      <c r="AK92" s="2"/>
      <c r="AL92" s="2"/>
      <c r="AM92" s="2"/>
      <c r="AN92" s="2"/>
      <c r="AO92" s="2"/>
      <c r="AP92" s="2"/>
      <c r="AQ92" s="2"/>
    </row>
    <row r="93" s="3" customFormat="1" ht="122" customHeight="1" spans="1:43">
      <c r="A93" s="26">
        <v>60</v>
      </c>
      <c r="B93" s="26" t="s">
        <v>376</v>
      </c>
      <c r="C93" s="26" t="s">
        <v>44</v>
      </c>
      <c r="D93" s="26" t="s">
        <v>377</v>
      </c>
      <c r="E93" s="26" t="s">
        <v>46</v>
      </c>
      <c r="F93" s="26" t="s">
        <v>47</v>
      </c>
      <c r="G93" s="26" t="s">
        <v>378</v>
      </c>
      <c r="H93" s="27" t="s">
        <v>379</v>
      </c>
      <c r="I93" s="26"/>
      <c r="J93" s="26"/>
      <c r="K93" s="26"/>
      <c r="L93" s="26">
        <v>1</v>
      </c>
      <c r="M93" s="26"/>
      <c r="N93" s="26"/>
      <c r="O93" s="26"/>
      <c r="P93" s="26"/>
      <c r="Q93" s="26"/>
      <c r="R93" s="26" t="s">
        <v>361</v>
      </c>
      <c r="S93" s="26" t="s">
        <v>361</v>
      </c>
      <c r="T93" s="50">
        <v>500</v>
      </c>
      <c r="U93" s="26">
        <v>300</v>
      </c>
      <c r="V93" s="26">
        <v>0</v>
      </c>
      <c r="W93" s="26"/>
      <c r="X93" s="26">
        <v>300</v>
      </c>
      <c r="Y93" s="26"/>
      <c r="Z93" s="26">
        <v>200</v>
      </c>
      <c r="AA93" s="26"/>
      <c r="AB93" s="26"/>
      <c r="AC93" s="26"/>
      <c r="AD93" s="26"/>
      <c r="AE93" s="26"/>
      <c r="AF93" s="28"/>
      <c r="AG93" s="26" t="s">
        <v>380</v>
      </c>
      <c r="AH93" s="50"/>
      <c r="AI93" s="10"/>
      <c r="AJ93" s="2"/>
      <c r="AK93" s="2"/>
      <c r="AL93" s="2"/>
      <c r="AM93" s="2"/>
      <c r="AN93" s="2"/>
      <c r="AO93" s="2"/>
      <c r="AP93" s="2"/>
      <c r="AQ93" s="2"/>
    </row>
    <row r="94" s="3" customFormat="1" ht="109" customHeight="1" spans="1:43">
      <c r="A94" s="26">
        <v>61</v>
      </c>
      <c r="B94" s="30" t="s">
        <v>381</v>
      </c>
      <c r="C94" s="30">
        <v>2023</v>
      </c>
      <c r="D94" s="31" t="s">
        <v>382</v>
      </c>
      <c r="E94" s="30" t="s">
        <v>46</v>
      </c>
      <c r="F94" s="30" t="s">
        <v>383</v>
      </c>
      <c r="G94" s="31" t="s">
        <v>384</v>
      </c>
      <c r="H94" s="32" t="s">
        <v>385</v>
      </c>
      <c r="I94" s="30">
        <v>1</v>
      </c>
      <c r="J94" s="30"/>
      <c r="K94" s="30"/>
      <c r="L94" s="30">
        <v>1</v>
      </c>
      <c r="M94" s="30"/>
      <c r="N94" s="30"/>
      <c r="O94" s="30"/>
      <c r="P94" s="30"/>
      <c r="Q94" s="30"/>
      <c r="R94" s="30" t="s">
        <v>95</v>
      </c>
      <c r="S94" s="30" t="s">
        <v>361</v>
      </c>
      <c r="T94" s="30">
        <v>389</v>
      </c>
      <c r="U94" s="30"/>
      <c r="V94" s="30"/>
      <c r="W94" s="30"/>
      <c r="X94" s="30">
        <v>389</v>
      </c>
      <c r="Y94" s="30"/>
      <c r="Z94" s="30"/>
      <c r="AA94" s="30"/>
      <c r="AB94" s="30"/>
      <c r="AC94" s="30"/>
      <c r="AD94" s="30"/>
      <c r="AE94" s="30"/>
      <c r="AF94" s="30"/>
      <c r="AG94" s="30" t="s">
        <v>386</v>
      </c>
      <c r="AH94" s="30"/>
      <c r="AI94" s="10"/>
      <c r="AJ94" s="2"/>
      <c r="AK94" s="2"/>
      <c r="AL94" s="2"/>
      <c r="AM94" s="2"/>
      <c r="AN94" s="2"/>
      <c r="AO94" s="2"/>
      <c r="AP94" s="2"/>
      <c r="AQ94" s="2"/>
    </row>
    <row r="95" ht="40" customHeight="1" spans="1:35">
      <c r="A95" s="23" t="s">
        <v>387</v>
      </c>
      <c r="B95" s="23"/>
      <c r="C95" s="23"/>
      <c r="D95" s="23"/>
      <c r="E95" s="23"/>
      <c r="F95" s="23"/>
      <c r="G95" s="23"/>
      <c r="H95" s="24"/>
      <c r="I95" s="44">
        <f>SUBTOTAL(9,J95:Q95)</f>
        <v>3</v>
      </c>
      <c r="J95" s="45">
        <f>SUM(J96:J98)</f>
        <v>0</v>
      </c>
      <c r="K95" s="45">
        <f>SUM(K96:K98)</f>
        <v>0</v>
      </c>
      <c r="L95" s="45">
        <f>SUM(L96:L98)</f>
        <v>3</v>
      </c>
      <c r="M95" s="45">
        <f>SUM(M96:M98)</f>
        <v>0</v>
      </c>
      <c r="N95" s="45">
        <f>SUM(N96:N98)</f>
        <v>0</v>
      </c>
      <c r="O95" s="45">
        <f>SUM(O96:O98)</f>
        <v>0</v>
      </c>
      <c r="P95" s="45">
        <f>SUM(P96:P98)</f>
        <v>0</v>
      </c>
      <c r="Q95" s="45">
        <f>SUM(Q96:Q98)</f>
        <v>0</v>
      </c>
      <c r="R95" s="45"/>
      <c r="S95" s="45"/>
      <c r="T95" s="45">
        <f>SUM(T96:T98)</f>
        <v>7012</v>
      </c>
      <c r="U95" s="45">
        <f t="shared" ref="T95:AF95" si="52">SUM(U96:U98)</f>
        <v>800</v>
      </c>
      <c r="V95" s="45">
        <f t="shared" si="52"/>
        <v>0</v>
      </c>
      <c r="W95" s="45">
        <f t="shared" si="52"/>
        <v>400</v>
      </c>
      <c r="X95" s="45">
        <f t="shared" si="52"/>
        <v>400</v>
      </c>
      <c r="Y95" s="45">
        <f t="shared" si="52"/>
        <v>0</v>
      </c>
      <c r="Z95" s="45">
        <f t="shared" si="52"/>
        <v>2337.2</v>
      </c>
      <c r="AA95" s="45">
        <f t="shared" si="52"/>
        <v>1074.8</v>
      </c>
      <c r="AB95" s="45">
        <f t="shared" si="52"/>
        <v>0</v>
      </c>
      <c r="AC95" s="45">
        <f t="shared" si="52"/>
        <v>0</v>
      </c>
      <c r="AD95" s="45">
        <f t="shared" si="52"/>
        <v>2800</v>
      </c>
      <c r="AE95" s="45">
        <f t="shared" si="52"/>
        <v>0</v>
      </c>
      <c r="AF95" s="45">
        <f t="shared" si="52"/>
        <v>0</v>
      </c>
      <c r="AG95" s="45"/>
      <c r="AH95" s="65"/>
      <c r="AI95" s="66"/>
    </row>
    <row r="96" s="9" customFormat="1" ht="219" customHeight="1" spans="1:34">
      <c r="A96" s="26">
        <v>62</v>
      </c>
      <c r="B96" s="25" t="s">
        <v>388</v>
      </c>
      <c r="C96" s="26" t="s">
        <v>44</v>
      </c>
      <c r="D96" s="26" t="s">
        <v>389</v>
      </c>
      <c r="E96" s="26" t="s">
        <v>46</v>
      </c>
      <c r="F96" s="26" t="s">
        <v>47</v>
      </c>
      <c r="G96" s="26" t="s">
        <v>390</v>
      </c>
      <c r="H96" s="27" t="s">
        <v>391</v>
      </c>
      <c r="I96" s="26"/>
      <c r="J96" s="26"/>
      <c r="K96" s="26"/>
      <c r="L96" s="26">
        <v>1</v>
      </c>
      <c r="M96" s="26"/>
      <c r="N96" s="26"/>
      <c r="O96" s="26"/>
      <c r="P96" s="26"/>
      <c r="Q96" s="26"/>
      <c r="R96" s="26" t="s">
        <v>111</v>
      </c>
      <c r="S96" s="26" t="s">
        <v>111</v>
      </c>
      <c r="T96" s="26">
        <v>550</v>
      </c>
      <c r="U96" s="26">
        <v>400</v>
      </c>
      <c r="V96" s="26"/>
      <c r="W96" s="26"/>
      <c r="X96" s="26">
        <v>400</v>
      </c>
      <c r="Y96" s="26"/>
      <c r="Z96" s="26"/>
      <c r="AA96" s="26">
        <v>150</v>
      </c>
      <c r="AB96" s="26"/>
      <c r="AC96" s="26"/>
      <c r="AD96" s="26"/>
      <c r="AE96" s="26"/>
      <c r="AF96" s="53"/>
      <c r="AG96" s="26" t="s">
        <v>392</v>
      </c>
      <c r="AH96" s="73"/>
    </row>
    <row r="97" s="2" customFormat="1" ht="135" customHeight="1" spans="1:35">
      <c r="A97" s="26">
        <v>63</v>
      </c>
      <c r="B97" s="26" t="s">
        <v>393</v>
      </c>
      <c r="C97" s="26" t="s">
        <v>44</v>
      </c>
      <c r="D97" s="28" t="s">
        <v>394</v>
      </c>
      <c r="E97" s="26" t="s">
        <v>46</v>
      </c>
      <c r="F97" s="26" t="s">
        <v>47</v>
      </c>
      <c r="G97" s="26" t="s">
        <v>395</v>
      </c>
      <c r="H97" s="29" t="s">
        <v>396</v>
      </c>
      <c r="I97" s="28"/>
      <c r="J97" s="28"/>
      <c r="K97" s="28"/>
      <c r="L97" s="28">
        <v>1</v>
      </c>
      <c r="M97" s="28"/>
      <c r="N97" s="28"/>
      <c r="O97" s="28"/>
      <c r="P97" s="28"/>
      <c r="Q97" s="28"/>
      <c r="R97" s="26" t="s">
        <v>361</v>
      </c>
      <c r="S97" s="26" t="s">
        <v>361</v>
      </c>
      <c r="T97" s="31">
        <v>2800</v>
      </c>
      <c r="U97" s="28"/>
      <c r="V97" s="28"/>
      <c r="W97" s="28"/>
      <c r="X97" s="28"/>
      <c r="Y97" s="28"/>
      <c r="Z97" s="28"/>
      <c r="AA97" s="28"/>
      <c r="AB97" s="28"/>
      <c r="AC97" s="28"/>
      <c r="AD97" s="28">
        <v>2800</v>
      </c>
      <c r="AE97" s="28"/>
      <c r="AF97" s="28"/>
      <c r="AG97" s="28" t="s">
        <v>397</v>
      </c>
      <c r="AH97" s="53" t="s">
        <v>124</v>
      </c>
      <c r="AI97" s="5"/>
    </row>
    <row r="98" s="9" customFormat="1" ht="183" customHeight="1" spans="1:43">
      <c r="A98" s="26">
        <v>64</v>
      </c>
      <c r="B98" s="73" t="s">
        <v>398</v>
      </c>
      <c r="C98" s="26" t="s">
        <v>44</v>
      </c>
      <c r="D98" s="73" t="s">
        <v>399</v>
      </c>
      <c r="E98" s="26" t="s">
        <v>46</v>
      </c>
      <c r="F98" s="26" t="s">
        <v>47</v>
      </c>
      <c r="G98" s="73" t="s">
        <v>400</v>
      </c>
      <c r="H98" s="27" t="s">
        <v>401</v>
      </c>
      <c r="I98" s="76"/>
      <c r="J98" s="26"/>
      <c r="K98" s="26"/>
      <c r="L98" s="26">
        <v>1</v>
      </c>
      <c r="M98" s="26"/>
      <c r="N98" s="26"/>
      <c r="O98" s="26"/>
      <c r="P98" s="26"/>
      <c r="Q98" s="26"/>
      <c r="R98" s="26" t="s">
        <v>361</v>
      </c>
      <c r="S98" s="26" t="s">
        <v>361</v>
      </c>
      <c r="T98" s="26">
        <v>3662</v>
      </c>
      <c r="U98" s="26">
        <v>400</v>
      </c>
      <c r="V98" s="26">
        <v>0</v>
      </c>
      <c r="W98" s="26">
        <v>400</v>
      </c>
      <c r="X98" s="26"/>
      <c r="Y98" s="26"/>
      <c r="Z98" s="26">
        <v>2337.2</v>
      </c>
      <c r="AA98" s="26">
        <v>924.8</v>
      </c>
      <c r="AB98" s="26"/>
      <c r="AC98" s="26"/>
      <c r="AD98" s="26"/>
      <c r="AE98" s="26"/>
      <c r="AF98" s="53"/>
      <c r="AG98" s="79" t="s">
        <v>397</v>
      </c>
      <c r="AH98" s="73"/>
      <c r="AI98" s="80"/>
      <c r="AJ98" s="2"/>
      <c r="AK98" s="2"/>
      <c r="AL98" s="2"/>
      <c r="AM98" s="2"/>
      <c r="AN98" s="2"/>
      <c r="AO98" s="2"/>
      <c r="AP98" s="2"/>
      <c r="AQ98" s="2"/>
    </row>
    <row r="99" ht="40" customHeight="1" spans="1:35">
      <c r="A99" s="23" t="s">
        <v>402</v>
      </c>
      <c r="B99" s="42"/>
      <c r="C99" s="23"/>
      <c r="D99" s="23"/>
      <c r="E99" s="23"/>
      <c r="F99" s="23"/>
      <c r="G99" s="23"/>
      <c r="H99" s="24"/>
      <c r="I99" s="44">
        <f>SUBTOTAL(9,J99:Q99)</f>
        <v>8</v>
      </c>
      <c r="J99" s="45">
        <f>SUM(J100:J105)</f>
        <v>0</v>
      </c>
      <c r="K99" s="45">
        <f>SUM(K100:K105)</f>
        <v>0</v>
      </c>
      <c r="L99" s="45">
        <f>SUM(L100:L107)</f>
        <v>8</v>
      </c>
      <c r="M99" s="45">
        <f>SUM(M100:M107)</f>
        <v>0</v>
      </c>
      <c r="N99" s="45">
        <f>SUM(N100:N107)</f>
        <v>0</v>
      </c>
      <c r="O99" s="45">
        <f>SUM(O100:O107)</f>
        <v>0</v>
      </c>
      <c r="P99" s="45">
        <f>SUM(P100:P107)</f>
        <v>0</v>
      </c>
      <c r="Q99" s="45">
        <f>SUM(Q100:Q107)</f>
        <v>0</v>
      </c>
      <c r="R99" s="45"/>
      <c r="S99" s="45"/>
      <c r="T99" s="45">
        <f>SUM(T100:T107)</f>
        <v>22746</v>
      </c>
      <c r="U99" s="45">
        <f t="shared" ref="U99:AF99" si="53">SUM(U100:U105)</f>
        <v>0</v>
      </c>
      <c r="V99" s="45">
        <f t="shared" si="53"/>
        <v>0</v>
      </c>
      <c r="W99" s="45">
        <f t="shared" si="53"/>
        <v>0</v>
      </c>
      <c r="X99" s="45">
        <f t="shared" si="53"/>
        <v>0</v>
      </c>
      <c r="Y99" s="45">
        <f t="shared" si="53"/>
        <v>0</v>
      </c>
      <c r="Z99" s="45">
        <f t="shared" si="53"/>
        <v>2153.59</v>
      </c>
      <c r="AA99" s="45">
        <f t="shared" si="53"/>
        <v>3292.41</v>
      </c>
      <c r="AB99" s="45">
        <f t="shared" si="53"/>
        <v>13000</v>
      </c>
      <c r="AC99" s="45">
        <f t="shared" si="53"/>
        <v>0</v>
      </c>
      <c r="AD99" s="45">
        <f t="shared" si="53"/>
        <v>3800</v>
      </c>
      <c r="AE99" s="45">
        <f t="shared" si="53"/>
        <v>0</v>
      </c>
      <c r="AF99" s="45">
        <f t="shared" si="53"/>
        <v>0</v>
      </c>
      <c r="AG99" s="45"/>
      <c r="AH99" s="65"/>
      <c r="AI99" s="66"/>
    </row>
    <row r="100" s="9" customFormat="1" ht="88" customHeight="1" spans="1:43">
      <c r="A100" s="25">
        <v>65</v>
      </c>
      <c r="B100" s="25" t="s">
        <v>403</v>
      </c>
      <c r="C100" s="26" t="s">
        <v>44</v>
      </c>
      <c r="D100" s="28" t="s">
        <v>404</v>
      </c>
      <c r="E100" s="28" t="s">
        <v>46</v>
      </c>
      <c r="F100" s="26" t="s">
        <v>47</v>
      </c>
      <c r="G100" s="25" t="s">
        <v>190</v>
      </c>
      <c r="H100" s="29" t="s">
        <v>405</v>
      </c>
      <c r="I100" s="28"/>
      <c r="J100" s="28"/>
      <c r="K100" s="28"/>
      <c r="L100" s="28">
        <v>1</v>
      </c>
      <c r="M100" s="28"/>
      <c r="N100" s="28"/>
      <c r="O100" s="28"/>
      <c r="P100" s="28"/>
      <c r="Q100" s="28"/>
      <c r="R100" s="28" t="s">
        <v>258</v>
      </c>
      <c r="S100" s="28" t="s">
        <v>258</v>
      </c>
      <c r="T100" s="28">
        <v>1300</v>
      </c>
      <c r="U100" s="28"/>
      <c r="V100" s="28"/>
      <c r="W100" s="28"/>
      <c r="X100" s="28"/>
      <c r="Y100" s="28"/>
      <c r="Z100" s="28"/>
      <c r="AA100" s="28"/>
      <c r="AB100" s="28">
        <v>1000</v>
      </c>
      <c r="AC100" s="28"/>
      <c r="AD100" s="28">
        <v>300</v>
      </c>
      <c r="AE100" s="28"/>
      <c r="AF100" s="28"/>
      <c r="AG100" s="28" t="s">
        <v>264</v>
      </c>
      <c r="AH100" s="53"/>
      <c r="AI100" s="81"/>
      <c r="AJ100" s="2"/>
      <c r="AK100" s="2"/>
      <c r="AL100" s="2"/>
      <c r="AM100" s="2"/>
      <c r="AN100" s="2"/>
      <c r="AO100" s="2"/>
      <c r="AP100" s="2"/>
      <c r="AQ100" s="2"/>
    </row>
    <row r="101" s="9" customFormat="1" ht="152" customHeight="1" spans="1:43">
      <c r="A101" s="25">
        <v>66</v>
      </c>
      <c r="B101" s="25" t="s">
        <v>406</v>
      </c>
      <c r="C101" s="26" t="s">
        <v>44</v>
      </c>
      <c r="D101" s="28" t="s">
        <v>407</v>
      </c>
      <c r="E101" s="28" t="s">
        <v>46</v>
      </c>
      <c r="F101" s="26" t="s">
        <v>47</v>
      </c>
      <c r="G101" s="26" t="s">
        <v>408</v>
      </c>
      <c r="H101" s="29" t="s">
        <v>409</v>
      </c>
      <c r="I101" s="28"/>
      <c r="J101" s="28"/>
      <c r="K101" s="28"/>
      <c r="L101" s="28">
        <v>1</v>
      </c>
      <c r="M101" s="28"/>
      <c r="N101" s="28"/>
      <c r="O101" s="28"/>
      <c r="P101" s="28"/>
      <c r="Q101" s="28"/>
      <c r="R101" s="28" t="s">
        <v>258</v>
      </c>
      <c r="S101" s="28" t="s">
        <v>258</v>
      </c>
      <c r="T101" s="28">
        <v>6250</v>
      </c>
      <c r="U101" s="28">
        <v>0</v>
      </c>
      <c r="V101" s="28">
        <v>0</v>
      </c>
      <c r="W101" s="28"/>
      <c r="X101" s="28"/>
      <c r="Y101" s="28"/>
      <c r="Z101" s="28">
        <v>210</v>
      </c>
      <c r="AA101" s="28">
        <v>1040</v>
      </c>
      <c r="AB101" s="28">
        <v>5000</v>
      </c>
      <c r="AC101" s="28"/>
      <c r="AD101" s="28"/>
      <c r="AE101" s="28"/>
      <c r="AF101" s="53"/>
      <c r="AG101" s="28" t="s">
        <v>264</v>
      </c>
      <c r="AH101" s="31"/>
      <c r="AI101" s="2"/>
      <c r="AJ101" s="2"/>
      <c r="AK101" s="2"/>
      <c r="AL101" s="2"/>
      <c r="AM101" s="2"/>
      <c r="AN101" s="2"/>
      <c r="AO101" s="2"/>
      <c r="AP101" s="2"/>
      <c r="AQ101" s="2"/>
    </row>
    <row r="102" s="9" customFormat="1" ht="131" customHeight="1" spans="1:43">
      <c r="A102" s="25">
        <v>67</v>
      </c>
      <c r="B102" s="25" t="s">
        <v>410</v>
      </c>
      <c r="C102" s="26" t="s">
        <v>44</v>
      </c>
      <c r="D102" s="28" t="s">
        <v>411</v>
      </c>
      <c r="E102" s="28" t="s">
        <v>46</v>
      </c>
      <c r="F102" s="26" t="s">
        <v>47</v>
      </c>
      <c r="G102" s="26" t="s">
        <v>412</v>
      </c>
      <c r="H102" s="32" t="s">
        <v>413</v>
      </c>
      <c r="I102" s="28"/>
      <c r="J102" s="28"/>
      <c r="K102" s="28"/>
      <c r="L102" s="28">
        <v>1</v>
      </c>
      <c r="M102" s="28"/>
      <c r="N102" s="28"/>
      <c r="O102" s="28"/>
      <c r="P102" s="28"/>
      <c r="Q102" s="28"/>
      <c r="R102" s="28" t="s">
        <v>258</v>
      </c>
      <c r="S102" s="28" t="s">
        <v>258</v>
      </c>
      <c r="T102" s="28">
        <v>3800</v>
      </c>
      <c r="U102" s="28">
        <v>0</v>
      </c>
      <c r="V102" s="28">
        <v>0</v>
      </c>
      <c r="W102" s="28"/>
      <c r="X102" s="28"/>
      <c r="Y102" s="28"/>
      <c r="Z102" s="28">
        <v>1547.59</v>
      </c>
      <c r="AA102" s="28">
        <v>2252.41</v>
      </c>
      <c r="AB102" s="28"/>
      <c r="AC102" s="28"/>
      <c r="AD102" s="28"/>
      <c r="AE102" s="28"/>
      <c r="AF102" s="53"/>
      <c r="AG102" s="28" t="s">
        <v>414</v>
      </c>
      <c r="AH102" s="31"/>
      <c r="AI102" s="2"/>
      <c r="AJ102" s="2"/>
      <c r="AK102" s="2"/>
      <c r="AL102" s="2"/>
      <c r="AM102" s="2"/>
      <c r="AN102" s="2"/>
      <c r="AO102" s="2"/>
      <c r="AP102" s="2"/>
      <c r="AQ102" s="2"/>
    </row>
    <row r="103" s="9" customFormat="1" ht="75" customHeight="1" spans="1:43">
      <c r="A103" s="25">
        <v>68</v>
      </c>
      <c r="B103" s="25" t="s">
        <v>415</v>
      </c>
      <c r="C103" s="26" t="s">
        <v>44</v>
      </c>
      <c r="D103" s="28" t="s">
        <v>416</v>
      </c>
      <c r="E103" s="28" t="s">
        <v>46</v>
      </c>
      <c r="F103" s="26" t="s">
        <v>47</v>
      </c>
      <c r="G103" s="26" t="s">
        <v>417</v>
      </c>
      <c r="H103" s="29" t="s">
        <v>418</v>
      </c>
      <c r="I103" s="28"/>
      <c r="J103" s="28"/>
      <c r="K103" s="28"/>
      <c r="L103" s="28">
        <v>1</v>
      </c>
      <c r="M103" s="28"/>
      <c r="N103" s="28"/>
      <c r="O103" s="28"/>
      <c r="P103" s="28"/>
      <c r="Q103" s="28"/>
      <c r="R103" s="28" t="s">
        <v>258</v>
      </c>
      <c r="S103" s="28" t="s">
        <v>258</v>
      </c>
      <c r="T103" s="28">
        <v>7000</v>
      </c>
      <c r="U103" s="28">
        <v>0</v>
      </c>
      <c r="V103" s="28"/>
      <c r="W103" s="28"/>
      <c r="X103" s="28"/>
      <c r="Y103" s="28"/>
      <c r="Z103" s="28"/>
      <c r="AA103" s="28"/>
      <c r="AB103" s="28">
        <v>5000</v>
      </c>
      <c r="AC103" s="28"/>
      <c r="AD103" s="28">
        <v>2000</v>
      </c>
      <c r="AE103" s="28"/>
      <c r="AF103" s="28"/>
      <c r="AG103" s="28" t="s">
        <v>419</v>
      </c>
      <c r="AH103" s="53"/>
      <c r="AI103" s="81"/>
      <c r="AJ103" s="2"/>
      <c r="AK103" s="2"/>
      <c r="AL103" s="2"/>
      <c r="AM103" s="2"/>
      <c r="AN103" s="2"/>
      <c r="AO103" s="2"/>
      <c r="AP103" s="2"/>
      <c r="AQ103" s="2"/>
    </row>
    <row r="104" s="9" customFormat="1" ht="75" customHeight="1" spans="1:43">
      <c r="A104" s="25">
        <v>69</v>
      </c>
      <c r="B104" s="25" t="s">
        <v>420</v>
      </c>
      <c r="C104" s="26" t="s">
        <v>44</v>
      </c>
      <c r="D104" s="28" t="s">
        <v>421</v>
      </c>
      <c r="E104" s="28" t="s">
        <v>46</v>
      </c>
      <c r="F104" s="26" t="s">
        <v>47</v>
      </c>
      <c r="G104" s="26" t="s">
        <v>223</v>
      </c>
      <c r="H104" s="29" t="s">
        <v>422</v>
      </c>
      <c r="I104" s="28"/>
      <c r="J104" s="28"/>
      <c r="K104" s="28"/>
      <c r="L104" s="28">
        <v>1</v>
      </c>
      <c r="M104" s="28"/>
      <c r="N104" s="28"/>
      <c r="O104" s="28"/>
      <c r="P104" s="28"/>
      <c r="Q104" s="28"/>
      <c r="R104" s="28" t="s">
        <v>258</v>
      </c>
      <c r="S104" s="28" t="s">
        <v>258</v>
      </c>
      <c r="T104" s="28">
        <v>3500</v>
      </c>
      <c r="U104" s="28">
        <v>0</v>
      </c>
      <c r="V104" s="28"/>
      <c r="W104" s="28"/>
      <c r="X104" s="28"/>
      <c r="Y104" s="28"/>
      <c r="Z104" s="28"/>
      <c r="AA104" s="28"/>
      <c r="AB104" s="28">
        <v>2000</v>
      </c>
      <c r="AC104" s="28"/>
      <c r="AD104" s="28">
        <v>1500</v>
      </c>
      <c r="AE104" s="28"/>
      <c r="AF104" s="28"/>
      <c r="AG104" s="28" t="s">
        <v>423</v>
      </c>
      <c r="AH104" s="53"/>
      <c r="AI104" s="81"/>
      <c r="AJ104" s="2"/>
      <c r="AK104" s="2"/>
      <c r="AL104" s="2"/>
      <c r="AM104" s="2"/>
      <c r="AN104" s="2"/>
      <c r="AO104" s="2"/>
      <c r="AP104" s="2"/>
      <c r="AQ104" s="2"/>
    </row>
    <row r="105" s="9" customFormat="1" ht="178" customHeight="1" spans="1:43">
      <c r="A105" s="25">
        <v>70</v>
      </c>
      <c r="B105" s="25" t="s">
        <v>424</v>
      </c>
      <c r="C105" s="26" t="s">
        <v>44</v>
      </c>
      <c r="D105" s="28" t="s">
        <v>425</v>
      </c>
      <c r="E105" s="28" t="s">
        <v>46</v>
      </c>
      <c r="F105" s="26" t="s">
        <v>47</v>
      </c>
      <c r="G105" s="26" t="s">
        <v>426</v>
      </c>
      <c r="H105" s="29" t="s">
        <v>427</v>
      </c>
      <c r="I105" s="28"/>
      <c r="J105" s="28"/>
      <c r="K105" s="28"/>
      <c r="L105" s="28">
        <v>1</v>
      </c>
      <c r="M105" s="28"/>
      <c r="N105" s="28"/>
      <c r="O105" s="28"/>
      <c r="P105" s="28"/>
      <c r="Q105" s="28"/>
      <c r="R105" s="28" t="s">
        <v>258</v>
      </c>
      <c r="S105" s="28" t="s">
        <v>258</v>
      </c>
      <c r="T105" s="28">
        <v>396</v>
      </c>
      <c r="U105" s="28">
        <v>0</v>
      </c>
      <c r="V105" s="28">
        <v>0</v>
      </c>
      <c r="W105" s="28"/>
      <c r="X105" s="28"/>
      <c r="Y105" s="28"/>
      <c r="Z105" s="28">
        <v>396</v>
      </c>
      <c r="AA105" s="28"/>
      <c r="AB105" s="28"/>
      <c r="AC105" s="28"/>
      <c r="AD105" s="28"/>
      <c r="AE105" s="28"/>
      <c r="AF105" s="53"/>
      <c r="AG105" s="28" t="s">
        <v>428</v>
      </c>
      <c r="AH105" s="53"/>
      <c r="AI105" s="2"/>
      <c r="AJ105" s="2"/>
      <c r="AK105" s="2"/>
      <c r="AL105" s="2"/>
      <c r="AM105" s="2"/>
      <c r="AN105" s="2"/>
      <c r="AO105" s="2"/>
      <c r="AP105" s="2"/>
      <c r="AQ105" s="2"/>
    </row>
    <row r="106" s="9" customFormat="1" ht="178" customHeight="1" spans="1:43">
      <c r="A106" s="25">
        <v>71</v>
      </c>
      <c r="B106" s="25" t="s">
        <v>429</v>
      </c>
      <c r="C106" s="26" t="s">
        <v>44</v>
      </c>
      <c r="D106" s="28" t="s">
        <v>430</v>
      </c>
      <c r="E106" s="28" t="s">
        <v>46</v>
      </c>
      <c r="F106" s="26" t="s">
        <v>431</v>
      </c>
      <c r="G106" s="26" t="s">
        <v>432</v>
      </c>
      <c r="H106" s="29" t="s">
        <v>433</v>
      </c>
      <c r="I106" s="28"/>
      <c r="J106" s="28"/>
      <c r="K106" s="28"/>
      <c r="L106" s="28">
        <v>1</v>
      </c>
      <c r="M106" s="28"/>
      <c r="N106" s="28"/>
      <c r="O106" s="28"/>
      <c r="P106" s="28"/>
      <c r="Q106" s="28"/>
      <c r="R106" s="28" t="s">
        <v>361</v>
      </c>
      <c r="S106" s="28" t="s">
        <v>361</v>
      </c>
      <c r="T106" s="28">
        <v>350</v>
      </c>
      <c r="U106" s="28"/>
      <c r="V106" s="28"/>
      <c r="W106" s="28"/>
      <c r="X106" s="28"/>
      <c r="Y106" s="28"/>
      <c r="Z106" s="28"/>
      <c r="AA106" s="28">
        <v>350</v>
      </c>
      <c r="AB106" s="28"/>
      <c r="AC106" s="28"/>
      <c r="AD106" s="28"/>
      <c r="AE106" s="28"/>
      <c r="AF106" s="53"/>
      <c r="AG106" s="79" t="s">
        <v>397</v>
      </c>
      <c r="AH106" s="53"/>
      <c r="AI106" s="2"/>
      <c r="AJ106" s="2"/>
      <c r="AK106" s="2"/>
      <c r="AL106" s="2"/>
      <c r="AM106" s="2"/>
      <c r="AN106" s="2"/>
      <c r="AO106" s="2"/>
      <c r="AP106" s="2"/>
      <c r="AQ106" s="2"/>
    </row>
    <row r="107" s="9" customFormat="1" ht="178" customHeight="1" spans="1:43">
      <c r="A107" s="25">
        <v>72</v>
      </c>
      <c r="B107" s="30" t="s">
        <v>434</v>
      </c>
      <c r="C107" s="30">
        <v>2023</v>
      </c>
      <c r="D107" s="57" t="s">
        <v>435</v>
      </c>
      <c r="E107" s="28" t="s">
        <v>46</v>
      </c>
      <c r="F107" s="26" t="s">
        <v>299</v>
      </c>
      <c r="G107" s="57" t="s">
        <v>436</v>
      </c>
      <c r="H107" s="57" t="s">
        <v>437</v>
      </c>
      <c r="I107" s="28">
        <v>1</v>
      </c>
      <c r="J107" s="28"/>
      <c r="K107" s="28"/>
      <c r="L107" s="28">
        <v>1</v>
      </c>
      <c r="M107" s="28"/>
      <c r="N107" s="28"/>
      <c r="O107" s="28"/>
      <c r="P107" s="28"/>
      <c r="Q107" s="28"/>
      <c r="R107" s="28" t="s">
        <v>258</v>
      </c>
      <c r="S107" s="28" t="s">
        <v>258</v>
      </c>
      <c r="T107" s="28">
        <v>150</v>
      </c>
      <c r="U107" s="28"/>
      <c r="V107" s="28"/>
      <c r="W107" s="28"/>
      <c r="X107" s="28"/>
      <c r="Y107" s="28"/>
      <c r="Z107" s="28"/>
      <c r="AA107" s="28"/>
      <c r="AB107" s="28"/>
      <c r="AC107" s="28"/>
      <c r="AD107" s="28">
        <v>150</v>
      </c>
      <c r="AE107" s="28"/>
      <c r="AF107" s="53"/>
      <c r="AG107" s="28" t="s">
        <v>438</v>
      </c>
      <c r="AH107" s="53"/>
      <c r="AI107" s="2"/>
      <c r="AJ107" s="2"/>
      <c r="AK107" s="2"/>
      <c r="AL107" s="2"/>
      <c r="AM107" s="2"/>
      <c r="AN107" s="2"/>
      <c r="AO107" s="2"/>
      <c r="AP107" s="2"/>
      <c r="AQ107" s="2"/>
    </row>
    <row r="108" s="9" customFormat="1" ht="70" customHeight="1" spans="1:43">
      <c r="A108" s="23" t="s">
        <v>439</v>
      </c>
      <c r="B108" s="42"/>
      <c r="C108" s="23"/>
      <c r="D108" s="23"/>
      <c r="E108" s="23"/>
      <c r="F108" s="23"/>
      <c r="G108" s="23"/>
      <c r="H108" s="29"/>
      <c r="I108" s="28">
        <f>SUM(J108:Q108)</f>
        <v>1</v>
      </c>
      <c r="J108" s="28">
        <f>J109</f>
        <v>0</v>
      </c>
      <c r="K108" s="28">
        <f>K109</f>
        <v>0</v>
      </c>
      <c r="L108" s="28">
        <f>L109</f>
        <v>1</v>
      </c>
      <c r="M108" s="28">
        <f>M109</f>
        <v>0</v>
      </c>
      <c r="N108" s="28">
        <f>N109</f>
        <v>0</v>
      </c>
      <c r="O108" s="28">
        <f>O109</f>
        <v>0</v>
      </c>
      <c r="P108" s="28">
        <f>P109</f>
        <v>0</v>
      </c>
      <c r="Q108" s="28">
        <f>Q109</f>
        <v>0</v>
      </c>
      <c r="R108" s="28"/>
      <c r="S108" s="28"/>
      <c r="T108" s="28">
        <f t="shared" ref="T108:AF108" si="54">T109</f>
        <v>1250</v>
      </c>
      <c r="U108" s="28">
        <f t="shared" si="54"/>
        <v>0</v>
      </c>
      <c r="V108" s="28">
        <f t="shared" si="54"/>
        <v>0</v>
      </c>
      <c r="W108" s="28">
        <f t="shared" si="54"/>
        <v>0</v>
      </c>
      <c r="X108" s="28">
        <f t="shared" si="54"/>
        <v>0</v>
      </c>
      <c r="Y108" s="28">
        <f t="shared" si="54"/>
        <v>0</v>
      </c>
      <c r="Z108" s="28">
        <f t="shared" si="54"/>
        <v>1250</v>
      </c>
      <c r="AA108" s="28">
        <f t="shared" si="54"/>
        <v>0</v>
      </c>
      <c r="AB108" s="28">
        <f t="shared" si="54"/>
        <v>0</v>
      </c>
      <c r="AC108" s="28">
        <f t="shared" si="54"/>
        <v>0</v>
      </c>
      <c r="AD108" s="28">
        <f t="shared" si="54"/>
        <v>0</v>
      </c>
      <c r="AE108" s="28">
        <f t="shared" si="54"/>
        <v>0</v>
      </c>
      <c r="AF108" s="53"/>
      <c r="AG108" s="28"/>
      <c r="AH108" s="28"/>
      <c r="AI108" s="81"/>
      <c r="AJ108" s="2"/>
      <c r="AK108" s="2"/>
      <c r="AL108" s="2"/>
      <c r="AM108" s="2"/>
      <c r="AN108" s="2"/>
      <c r="AO108" s="2"/>
      <c r="AP108" s="2"/>
      <c r="AQ108" s="2"/>
    </row>
    <row r="109" s="2" customFormat="1" ht="135" customHeight="1" spans="1:34">
      <c r="A109" s="53">
        <v>73</v>
      </c>
      <c r="B109" s="26" t="s">
        <v>440</v>
      </c>
      <c r="C109" s="26" t="s">
        <v>44</v>
      </c>
      <c r="D109" s="28" t="s">
        <v>441</v>
      </c>
      <c r="E109" s="26" t="s">
        <v>46</v>
      </c>
      <c r="F109" s="26" t="s">
        <v>47</v>
      </c>
      <c r="G109" s="28" t="s">
        <v>400</v>
      </c>
      <c r="H109" s="29" t="s">
        <v>442</v>
      </c>
      <c r="I109" s="28"/>
      <c r="J109" s="28"/>
      <c r="K109" s="28"/>
      <c r="L109" s="28">
        <v>1</v>
      </c>
      <c r="M109" s="28"/>
      <c r="N109" s="28"/>
      <c r="O109" s="28"/>
      <c r="P109" s="28"/>
      <c r="Q109" s="28"/>
      <c r="R109" s="26" t="s">
        <v>111</v>
      </c>
      <c r="S109" s="26" t="s">
        <v>111</v>
      </c>
      <c r="T109" s="78">
        <v>1250</v>
      </c>
      <c r="U109" s="28">
        <v>0</v>
      </c>
      <c r="V109" s="28">
        <v>0</v>
      </c>
      <c r="W109" s="28"/>
      <c r="X109" s="28"/>
      <c r="Y109" s="28"/>
      <c r="Z109" s="28">
        <v>1250</v>
      </c>
      <c r="AA109" s="28"/>
      <c r="AB109" s="28">
        <v>0</v>
      </c>
      <c r="AC109" s="28"/>
      <c r="AD109" s="28"/>
      <c r="AE109" s="28"/>
      <c r="AF109" s="31"/>
      <c r="AG109" s="28" t="s">
        <v>443</v>
      </c>
      <c r="AH109" s="53" t="s">
        <v>124</v>
      </c>
    </row>
    <row r="110" ht="40" customHeight="1" spans="1:35">
      <c r="A110" s="23" t="s">
        <v>444</v>
      </c>
      <c r="B110" s="42"/>
      <c r="C110" s="23"/>
      <c r="D110" s="23"/>
      <c r="E110" s="23"/>
      <c r="F110" s="23"/>
      <c r="G110" s="23"/>
      <c r="H110" s="24"/>
      <c r="I110" s="44">
        <f>SUBTOTAL(9,J110:Q110)</f>
        <v>1</v>
      </c>
      <c r="J110" s="45">
        <f>SUM(J111:J111)</f>
        <v>0</v>
      </c>
      <c r="K110" s="45">
        <f>SUM(K111:K111)</f>
        <v>0</v>
      </c>
      <c r="L110" s="45">
        <f>SUM(L111:L111)</f>
        <v>1</v>
      </c>
      <c r="M110" s="45">
        <f>SUM(M111:M111)</f>
        <v>0</v>
      </c>
      <c r="N110" s="45">
        <f>SUM(N111:N111)</f>
        <v>0</v>
      </c>
      <c r="O110" s="45">
        <f>SUM(O111:O111)</f>
        <v>0</v>
      </c>
      <c r="P110" s="45">
        <f>SUM(P111:P111)</f>
        <v>0</v>
      </c>
      <c r="Q110" s="45">
        <f>SUM(Q111:Q111)</f>
        <v>0</v>
      </c>
      <c r="R110" s="45"/>
      <c r="S110" s="45"/>
      <c r="T110" s="45">
        <f>SUM(T111:T111)</f>
        <v>2327.1</v>
      </c>
      <c r="U110" s="45">
        <f t="shared" ref="T110:AF110" si="55">SUM(U111:U111)</f>
        <v>501.47</v>
      </c>
      <c r="V110" s="45">
        <f t="shared" si="55"/>
        <v>501.47</v>
      </c>
      <c r="W110" s="45">
        <f t="shared" si="55"/>
        <v>0</v>
      </c>
      <c r="X110" s="45">
        <f t="shared" si="55"/>
        <v>0</v>
      </c>
      <c r="Y110" s="45">
        <f t="shared" si="55"/>
        <v>0</v>
      </c>
      <c r="Z110" s="45">
        <f t="shared" si="55"/>
        <v>1595.51</v>
      </c>
      <c r="AA110" s="45">
        <f t="shared" si="55"/>
        <v>109.22</v>
      </c>
      <c r="AB110" s="45">
        <f t="shared" si="55"/>
        <v>0</v>
      </c>
      <c r="AC110" s="45">
        <f t="shared" si="55"/>
        <v>110</v>
      </c>
      <c r="AD110" s="45">
        <f t="shared" si="55"/>
        <v>10.9</v>
      </c>
      <c r="AE110" s="45">
        <f t="shared" si="55"/>
        <v>0</v>
      </c>
      <c r="AF110" s="45" t="e">
        <f>SUM(#REF!)</f>
        <v>#REF!</v>
      </c>
      <c r="AG110" s="45"/>
      <c r="AH110" s="65"/>
      <c r="AI110" s="66"/>
    </row>
    <row r="111" s="3" customFormat="1" ht="154" customHeight="1" spans="1:34">
      <c r="A111" s="25">
        <v>74</v>
      </c>
      <c r="B111" s="25" t="s">
        <v>445</v>
      </c>
      <c r="C111" s="26" t="s">
        <v>44</v>
      </c>
      <c r="D111" s="26" t="s">
        <v>446</v>
      </c>
      <c r="E111" s="26" t="s">
        <v>46</v>
      </c>
      <c r="F111" s="26" t="s">
        <v>47</v>
      </c>
      <c r="G111" s="26" t="s">
        <v>117</v>
      </c>
      <c r="H111" s="27" t="s">
        <v>447</v>
      </c>
      <c r="I111" s="26"/>
      <c r="J111" s="26"/>
      <c r="K111" s="26"/>
      <c r="L111" s="26">
        <v>1</v>
      </c>
      <c r="M111" s="26"/>
      <c r="N111" s="26"/>
      <c r="O111" s="26"/>
      <c r="P111" s="26"/>
      <c r="Q111" s="26"/>
      <c r="R111" s="26" t="s">
        <v>258</v>
      </c>
      <c r="S111" s="26" t="s">
        <v>258</v>
      </c>
      <c r="T111" s="26">
        <v>2327.1</v>
      </c>
      <c r="U111" s="26">
        <v>501.47</v>
      </c>
      <c r="V111" s="26">
        <v>501.47</v>
      </c>
      <c r="W111" s="26"/>
      <c r="X111" s="26"/>
      <c r="Y111" s="26"/>
      <c r="Z111" s="26">
        <v>1595.51</v>
      </c>
      <c r="AA111" s="26">
        <v>109.22</v>
      </c>
      <c r="AB111" s="26"/>
      <c r="AC111" s="26">
        <v>110</v>
      </c>
      <c r="AD111" s="26">
        <v>10.9</v>
      </c>
      <c r="AE111" s="26"/>
      <c r="AF111" s="28"/>
      <c r="AG111" s="26" t="s">
        <v>448</v>
      </c>
      <c r="AH111" s="26"/>
    </row>
    <row r="112" ht="40" customHeight="1" spans="1:35">
      <c r="A112" s="23" t="s">
        <v>449</v>
      </c>
      <c r="B112" s="42"/>
      <c r="C112" s="23"/>
      <c r="D112" s="23"/>
      <c r="E112" s="23"/>
      <c r="F112" s="23"/>
      <c r="G112" s="23"/>
      <c r="H112" s="24"/>
      <c r="I112" s="44">
        <f>SUBTOTAL(9,J112:Q112)</f>
        <v>2</v>
      </c>
      <c r="J112" s="45">
        <f>SUM(J113:J114)</f>
        <v>0</v>
      </c>
      <c r="K112" s="45">
        <f>SUM(K113:K114)</f>
        <v>0</v>
      </c>
      <c r="L112" s="45">
        <f>SUM(L113:L114)</f>
        <v>2</v>
      </c>
      <c r="M112" s="45">
        <f>SUM(M113:M114)</f>
        <v>0</v>
      </c>
      <c r="N112" s="45">
        <f>SUM(N113:N114)</f>
        <v>0</v>
      </c>
      <c r="O112" s="45">
        <f>SUM(O113:O114)</f>
        <v>0</v>
      </c>
      <c r="P112" s="45">
        <f>SUM(P113:P114)</f>
        <v>0</v>
      </c>
      <c r="Q112" s="45">
        <f>SUM(Q113:Q114)</f>
        <v>0</v>
      </c>
      <c r="R112" s="24"/>
      <c r="S112" s="24"/>
      <c r="T112" s="45">
        <f t="shared" ref="T112:AF112" si="56">SUM(T113:T114)</f>
        <v>2900</v>
      </c>
      <c r="U112" s="24">
        <f t="shared" si="56"/>
        <v>400</v>
      </c>
      <c r="V112" s="24">
        <f t="shared" si="56"/>
        <v>400</v>
      </c>
      <c r="W112" s="24">
        <f t="shared" si="56"/>
        <v>0</v>
      </c>
      <c r="X112" s="24">
        <f t="shared" si="56"/>
        <v>0</v>
      </c>
      <c r="Y112" s="24">
        <f t="shared" si="56"/>
        <v>0</v>
      </c>
      <c r="Z112" s="24">
        <f t="shared" si="56"/>
        <v>0</v>
      </c>
      <c r="AA112" s="24">
        <f t="shared" si="56"/>
        <v>0</v>
      </c>
      <c r="AB112" s="24">
        <f t="shared" si="56"/>
        <v>2000</v>
      </c>
      <c r="AC112" s="24">
        <f t="shared" si="56"/>
        <v>0</v>
      </c>
      <c r="AD112" s="24">
        <f t="shared" si="56"/>
        <v>500</v>
      </c>
      <c r="AE112" s="24">
        <f t="shared" si="56"/>
        <v>0</v>
      </c>
      <c r="AF112" s="24">
        <f t="shared" si="56"/>
        <v>0</v>
      </c>
      <c r="AG112" s="45"/>
      <c r="AH112" s="65"/>
      <c r="AI112" s="66"/>
    </row>
    <row r="113" s="3" customFormat="1" ht="131" customHeight="1" spans="1:43">
      <c r="A113" s="25">
        <v>75</v>
      </c>
      <c r="B113" s="25" t="s">
        <v>450</v>
      </c>
      <c r="C113" s="26" t="s">
        <v>44</v>
      </c>
      <c r="D113" s="28" t="s">
        <v>451</v>
      </c>
      <c r="E113" s="28" t="s">
        <v>46</v>
      </c>
      <c r="F113" s="26" t="s">
        <v>47</v>
      </c>
      <c r="G113" s="25" t="s">
        <v>452</v>
      </c>
      <c r="H113" s="29" t="s">
        <v>453</v>
      </c>
      <c r="I113" s="28"/>
      <c r="J113" s="28"/>
      <c r="K113" s="28"/>
      <c r="L113" s="28">
        <v>1</v>
      </c>
      <c r="M113" s="28"/>
      <c r="N113" s="28"/>
      <c r="O113" s="28"/>
      <c r="P113" s="28"/>
      <c r="Q113" s="28"/>
      <c r="R113" s="28" t="s">
        <v>258</v>
      </c>
      <c r="S113" s="28" t="s">
        <v>258</v>
      </c>
      <c r="T113" s="28">
        <v>1500</v>
      </c>
      <c r="U113" s="28">
        <v>0</v>
      </c>
      <c r="V113" s="28"/>
      <c r="W113" s="28"/>
      <c r="X113" s="28"/>
      <c r="Y113" s="28"/>
      <c r="Z113" s="28"/>
      <c r="AA113" s="28"/>
      <c r="AB113" s="28">
        <v>1000</v>
      </c>
      <c r="AC113" s="28"/>
      <c r="AD113" s="28">
        <v>500</v>
      </c>
      <c r="AE113" s="28"/>
      <c r="AF113" s="28"/>
      <c r="AG113" s="28" t="s">
        <v>454</v>
      </c>
      <c r="AH113" s="28"/>
      <c r="AI113" s="81"/>
      <c r="AJ113" s="2"/>
      <c r="AK113" s="10" t="s">
        <v>455</v>
      </c>
      <c r="AL113" s="2"/>
      <c r="AM113" s="2"/>
      <c r="AN113" s="2"/>
      <c r="AO113" s="2"/>
      <c r="AP113" s="2"/>
      <c r="AQ113" s="2"/>
    </row>
    <row r="114" s="3" customFormat="1" ht="139" customHeight="1" spans="1:43">
      <c r="A114" s="25">
        <v>76</v>
      </c>
      <c r="B114" s="25" t="s">
        <v>456</v>
      </c>
      <c r="C114" s="26" t="s">
        <v>44</v>
      </c>
      <c r="D114" s="28" t="s">
        <v>457</v>
      </c>
      <c r="E114" s="28" t="s">
        <v>46</v>
      </c>
      <c r="F114" s="26" t="s">
        <v>47</v>
      </c>
      <c r="G114" s="26" t="s">
        <v>458</v>
      </c>
      <c r="H114" s="29" t="s">
        <v>459</v>
      </c>
      <c r="I114" s="28"/>
      <c r="J114" s="28"/>
      <c r="K114" s="28"/>
      <c r="L114" s="28">
        <v>1</v>
      </c>
      <c r="M114" s="28"/>
      <c r="N114" s="28"/>
      <c r="O114" s="28"/>
      <c r="P114" s="28"/>
      <c r="Q114" s="28"/>
      <c r="R114" s="28" t="s">
        <v>82</v>
      </c>
      <c r="S114" s="28" t="s">
        <v>258</v>
      </c>
      <c r="T114" s="28">
        <v>1400</v>
      </c>
      <c r="U114" s="28">
        <v>400</v>
      </c>
      <c r="V114" s="28">
        <v>400</v>
      </c>
      <c r="W114" s="28"/>
      <c r="X114" s="28"/>
      <c r="Y114" s="28"/>
      <c r="Z114" s="28"/>
      <c r="AA114" s="28"/>
      <c r="AB114" s="28">
        <v>1000</v>
      </c>
      <c r="AC114" s="28"/>
      <c r="AD114" s="28"/>
      <c r="AE114" s="28"/>
      <c r="AF114" s="28"/>
      <c r="AG114" s="28" t="s">
        <v>454</v>
      </c>
      <c r="AH114" s="28"/>
      <c r="AI114" s="2"/>
      <c r="AJ114" s="2"/>
      <c r="AK114" s="2"/>
      <c r="AL114" s="2"/>
      <c r="AM114" s="2"/>
      <c r="AN114" s="2"/>
      <c r="AO114" s="2"/>
      <c r="AP114" s="2"/>
      <c r="AQ114" s="2"/>
    </row>
    <row r="115" s="3" customFormat="1" ht="56" customHeight="1" spans="1:43">
      <c r="A115" s="23" t="s">
        <v>460</v>
      </c>
      <c r="B115" s="42"/>
      <c r="C115" s="23"/>
      <c r="D115" s="23"/>
      <c r="E115" s="23"/>
      <c r="F115" s="23"/>
      <c r="G115" s="23"/>
      <c r="H115" s="29"/>
      <c r="I115" s="28">
        <f>SUM(J115:Q115)</f>
        <v>2</v>
      </c>
      <c r="J115" s="28">
        <f>SUM(J116:J117)</f>
        <v>0</v>
      </c>
      <c r="K115" s="28">
        <f>SUM(K116:K117)</f>
        <v>0</v>
      </c>
      <c r="L115" s="28">
        <f>SUM(L116:L117)</f>
        <v>2</v>
      </c>
      <c r="M115" s="28">
        <f>SUM(M116:M117)</f>
        <v>0</v>
      </c>
      <c r="N115" s="28">
        <f>SUM(N116:N117)</f>
        <v>0</v>
      </c>
      <c r="O115" s="28">
        <f>SUM(O116:O117)</f>
        <v>0</v>
      </c>
      <c r="P115" s="28">
        <f>SUM(P116:P117)</f>
        <v>0</v>
      </c>
      <c r="Q115" s="28">
        <f>SUM(Q116:Q117)</f>
        <v>0</v>
      </c>
      <c r="R115" s="28"/>
      <c r="S115" s="28"/>
      <c r="T115" s="28">
        <f t="shared" ref="T115:AF115" si="57">SUM(T116:T117)</f>
        <v>13700</v>
      </c>
      <c r="U115" s="28">
        <f t="shared" si="57"/>
        <v>0</v>
      </c>
      <c r="V115" s="28">
        <f t="shared" si="57"/>
        <v>0</v>
      </c>
      <c r="W115" s="28">
        <f t="shared" si="57"/>
        <v>0</v>
      </c>
      <c r="X115" s="28">
        <f t="shared" si="57"/>
        <v>0</v>
      </c>
      <c r="Y115" s="28">
        <f t="shared" si="57"/>
        <v>0</v>
      </c>
      <c r="Z115" s="28">
        <f t="shared" si="57"/>
        <v>0</v>
      </c>
      <c r="AA115" s="28">
        <f t="shared" si="57"/>
        <v>0</v>
      </c>
      <c r="AB115" s="28">
        <f t="shared" si="57"/>
        <v>8000</v>
      </c>
      <c r="AC115" s="28">
        <f t="shared" si="57"/>
        <v>0</v>
      </c>
      <c r="AD115" s="28">
        <f t="shared" si="57"/>
        <v>4000</v>
      </c>
      <c r="AE115" s="28">
        <f t="shared" si="57"/>
        <v>0</v>
      </c>
      <c r="AF115" s="28">
        <f t="shared" si="57"/>
        <v>1700</v>
      </c>
      <c r="AG115" s="28"/>
      <c r="AH115" s="28"/>
      <c r="AI115" s="81"/>
      <c r="AJ115" s="2"/>
      <c r="AK115" s="2"/>
      <c r="AL115" s="2"/>
      <c r="AM115" s="2"/>
      <c r="AN115" s="2"/>
      <c r="AO115" s="2"/>
      <c r="AP115" s="2"/>
      <c r="AQ115" s="2"/>
    </row>
    <row r="116" s="2" customFormat="1" ht="174" customHeight="1" spans="1:36">
      <c r="A116" s="53">
        <v>77</v>
      </c>
      <c r="B116" s="26" t="s">
        <v>461</v>
      </c>
      <c r="C116" s="26" t="s">
        <v>44</v>
      </c>
      <c r="D116" s="28" t="s">
        <v>462</v>
      </c>
      <c r="E116" s="26" t="s">
        <v>46</v>
      </c>
      <c r="F116" s="26" t="s">
        <v>47</v>
      </c>
      <c r="G116" s="28" t="s">
        <v>400</v>
      </c>
      <c r="H116" s="29" t="s">
        <v>463</v>
      </c>
      <c r="I116" s="28"/>
      <c r="J116" s="28"/>
      <c r="K116" s="28"/>
      <c r="L116" s="28">
        <v>1</v>
      </c>
      <c r="M116" s="28"/>
      <c r="N116" s="28"/>
      <c r="O116" s="28"/>
      <c r="P116" s="28"/>
      <c r="Q116" s="28"/>
      <c r="R116" s="26" t="s">
        <v>111</v>
      </c>
      <c r="S116" s="26" t="s">
        <v>111</v>
      </c>
      <c r="T116" s="77">
        <v>3700</v>
      </c>
      <c r="U116" s="28"/>
      <c r="V116" s="28"/>
      <c r="W116" s="28"/>
      <c r="X116" s="28"/>
      <c r="Y116" s="28"/>
      <c r="Z116" s="28"/>
      <c r="AA116" s="28"/>
      <c r="AB116" s="28"/>
      <c r="AC116" s="28"/>
      <c r="AD116" s="28">
        <v>2000</v>
      </c>
      <c r="AE116" s="28"/>
      <c r="AF116" s="28">
        <v>1700</v>
      </c>
      <c r="AG116" s="28" t="s">
        <v>464</v>
      </c>
      <c r="AH116" s="53" t="s">
        <v>124</v>
      </c>
      <c r="AI116" s="10"/>
      <c r="AJ116" s="10" t="s">
        <v>465</v>
      </c>
    </row>
    <row r="117" s="2" customFormat="1" ht="135" customHeight="1" spans="1:35">
      <c r="A117" s="53">
        <v>78</v>
      </c>
      <c r="B117" s="26" t="s">
        <v>466</v>
      </c>
      <c r="C117" s="26" t="s">
        <v>44</v>
      </c>
      <c r="D117" s="26" t="s">
        <v>467</v>
      </c>
      <c r="E117" s="26" t="s">
        <v>46</v>
      </c>
      <c r="F117" s="26" t="s">
        <v>47</v>
      </c>
      <c r="G117" s="26" t="s">
        <v>468</v>
      </c>
      <c r="H117" s="29" t="s">
        <v>469</v>
      </c>
      <c r="I117" s="28"/>
      <c r="J117" s="28"/>
      <c r="K117" s="28"/>
      <c r="L117" s="28">
        <v>1</v>
      </c>
      <c r="M117" s="28"/>
      <c r="N117" s="28"/>
      <c r="O117" s="28"/>
      <c r="P117" s="28"/>
      <c r="Q117" s="28"/>
      <c r="R117" s="26" t="s">
        <v>50</v>
      </c>
      <c r="S117" s="26" t="s">
        <v>51</v>
      </c>
      <c r="T117" s="31">
        <v>10000</v>
      </c>
      <c r="U117" s="28"/>
      <c r="V117" s="28"/>
      <c r="W117" s="28"/>
      <c r="X117" s="28"/>
      <c r="Y117" s="28"/>
      <c r="Z117" s="28"/>
      <c r="AA117" s="28"/>
      <c r="AB117" s="28">
        <v>8000</v>
      </c>
      <c r="AC117" s="28"/>
      <c r="AD117" s="28">
        <v>2000</v>
      </c>
      <c r="AE117" s="28"/>
      <c r="AF117" s="28"/>
      <c r="AG117" s="28" t="s">
        <v>470</v>
      </c>
      <c r="AH117" s="53" t="s">
        <v>124</v>
      </c>
      <c r="AI117" s="10"/>
    </row>
    <row r="118" ht="40" customHeight="1" spans="1:35">
      <c r="A118" s="23" t="s">
        <v>471</v>
      </c>
      <c r="B118" s="23"/>
      <c r="C118" s="23"/>
      <c r="D118" s="23"/>
      <c r="E118" s="23"/>
      <c r="F118" s="23"/>
      <c r="G118" s="23"/>
      <c r="H118" s="24"/>
      <c r="I118" s="44">
        <f>SUBTOTAL(9,J118:Q118)</f>
        <v>11</v>
      </c>
      <c r="J118" s="45">
        <f>J119</f>
        <v>0</v>
      </c>
      <c r="K118" s="45">
        <f>K119</f>
        <v>0</v>
      </c>
      <c r="L118" s="45">
        <f>L119</f>
        <v>11</v>
      </c>
      <c r="M118" s="45">
        <f>M119</f>
        <v>0</v>
      </c>
      <c r="N118" s="45">
        <f>N119</f>
        <v>0</v>
      </c>
      <c r="O118" s="45">
        <f>O119</f>
        <v>0</v>
      </c>
      <c r="P118" s="45">
        <f>P119</f>
        <v>0</v>
      </c>
      <c r="Q118" s="45">
        <f>Q119</f>
        <v>0</v>
      </c>
      <c r="R118" s="24"/>
      <c r="S118" s="24"/>
      <c r="T118" s="45">
        <f t="shared" ref="T118:AF118" si="58">T119</f>
        <v>15760</v>
      </c>
      <c r="U118" s="24">
        <f t="shared" si="58"/>
        <v>4700</v>
      </c>
      <c r="V118" s="24">
        <f t="shared" si="58"/>
        <v>4578</v>
      </c>
      <c r="W118" s="24">
        <f t="shared" si="58"/>
        <v>122</v>
      </c>
      <c r="X118" s="24">
        <f t="shared" si="58"/>
        <v>0</v>
      </c>
      <c r="Y118" s="24">
        <f t="shared" si="58"/>
        <v>0</v>
      </c>
      <c r="Z118" s="24">
        <f t="shared" si="58"/>
        <v>70.7</v>
      </c>
      <c r="AA118" s="24">
        <f t="shared" si="58"/>
        <v>329.3</v>
      </c>
      <c r="AB118" s="24">
        <f t="shared" si="58"/>
        <v>7000</v>
      </c>
      <c r="AC118" s="24">
        <f t="shared" si="58"/>
        <v>156</v>
      </c>
      <c r="AD118" s="24">
        <f t="shared" si="58"/>
        <v>1754</v>
      </c>
      <c r="AE118" s="24">
        <f t="shared" si="58"/>
        <v>0</v>
      </c>
      <c r="AF118" s="45">
        <f t="shared" si="58"/>
        <v>1750</v>
      </c>
      <c r="AG118" s="45"/>
      <c r="AH118" s="65"/>
      <c r="AI118" s="66"/>
    </row>
    <row r="119" ht="40" customHeight="1" spans="1:35">
      <c r="A119" s="23" t="s">
        <v>472</v>
      </c>
      <c r="B119" s="23"/>
      <c r="C119" s="23"/>
      <c r="D119" s="23"/>
      <c r="E119" s="23"/>
      <c r="F119" s="23"/>
      <c r="G119" s="23"/>
      <c r="H119" s="24"/>
      <c r="I119" s="44">
        <f>SUBTOTAL(9,J119:Q119)</f>
        <v>11</v>
      </c>
      <c r="J119" s="45">
        <f>SUM(J120:J129)</f>
        <v>0</v>
      </c>
      <c r="K119" s="45">
        <f>SUM(K120:K129)</f>
        <v>0</v>
      </c>
      <c r="L119" s="45">
        <f>SUM(L120:L130)</f>
        <v>11</v>
      </c>
      <c r="M119" s="45">
        <f>SUM(M120:M130)</f>
        <v>0</v>
      </c>
      <c r="N119" s="45">
        <f>SUM(N120:N130)</f>
        <v>0</v>
      </c>
      <c r="O119" s="45">
        <f>SUM(O120:O130)</f>
        <v>0</v>
      </c>
      <c r="P119" s="45">
        <f>SUM(P120:P130)</f>
        <v>0</v>
      </c>
      <c r="Q119" s="45">
        <f>SUM(Q120:Q130)</f>
        <v>0</v>
      </c>
      <c r="R119" s="45"/>
      <c r="S119" s="45"/>
      <c r="T119" s="45">
        <f>SUM(T120:T130)</f>
        <v>15760</v>
      </c>
      <c r="U119" s="45">
        <f t="shared" ref="U119:AF119" si="59">SUM(U120:U130)</f>
        <v>4700</v>
      </c>
      <c r="V119" s="45">
        <f t="shared" si="59"/>
        <v>4578</v>
      </c>
      <c r="W119" s="45">
        <f t="shared" si="59"/>
        <v>122</v>
      </c>
      <c r="X119" s="45">
        <f t="shared" si="59"/>
        <v>0</v>
      </c>
      <c r="Y119" s="45">
        <f t="shared" si="59"/>
        <v>0</v>
      </c>
      <c r="Z119" s="45">
        <f t="shared" si="59"/>
        <v>70.7</v>
      </c>
      <c r="AA119" s="45">
        <f t="shared" si="59"/>
        <v>329.3</v>
      </c>
      <c r="AB119" s="45">
        <f t="shared" si="59"/>
        <v>7000</v>
      </c>
      <c r="AC119" s="45">
        <f t="shared" si="59"/>
        <v>156</v>
      </c>
      <c r="AD119" s="45">
        <f t="shared" si="59"/>
        <v>1754</v>
      </c>
      <c r="AE119" s="45">
        <f t="shared" si="59"/>
        <v>0</v>
      </c>
      <c r="AF119" s="45">
        <f t="shared" si="59"/>
        <v>1750</v>
      </c>
      <c r="AG119" s="45"/>
      <c r="AH119" s="65"/>
      <c r="AI119" s="66"/>
    </row>
    <row r="120" s="3" customFormat="1" ht="69" customHeight="1" spans="1:34">
      <c r="A120" s="26">
        <v>79</v>
      </c>
      <c r="B120" s="26" t="s">
        <v>473</v>
      </c>
      <c r="C120" s="26" t="s">
        <v>44</v>
      </c>
      <c r="D120" s="26" t="s">
        <v>474</v>
      </c>
      <c r="E120" s="26" t="s">
        <v>46</v>
      </c>
      <c r="F120" s="26" t="s">
        <v>47</v>
      </c>
      <c r="G120" s="26" t="s">
        <v>156</v>
      </c>
      <c r="H120" s="27" t="s">
        <v>475</v>
      </c>
      <c r="I120" s="26"/>
      <c r="J120" s="26"/>
      <c r="K120" s="26"/>
      <c r="L120" s="26">
        <v>1</v>
      </c>
      <c r="M120" s="26"/>
      <c r="N120" s="26"/>
      <c r="O120" s="26"/>
      <c r="P120" s="26"/>
      <c r="Q120" s="26"/>
      <c r="R120" s="26" t="s">
        <v>82</v>
      </c>
      <c r="S120" s="26" t="s">
        <v>51</v>
      </c>
      <c r="T120" s="26">
        <v>900</v>
      </c>
      <c r="U120" s="26">
        <v>900</v>
      </c>
      <c r="V120" s="26">
        <v>900</v>
      </c>
      <c r="W120" s="26"/>
      <c r="X120" s="26"/>
      <c r="Y120" s="26"/>
      <c r="Z120" s="26"/>
      <c r="AA120" s="26"/>
      <c r="AB120" s="26"/>
      <c r="AC120" s="26"/>
      <c r="AD120" s="26"/>
      <c r="AE120" s="26"/>
      <c r="AF120" s="28"/>
      <c r="AG120" s="26" t="s">
        <v>476</v>
      </c>
      <c r="AH120" s="26"/>
    </row>
    <row r="121" s="3" customFormat="1" ht="107" customHeight="1" spans="1:43">
      <c r="A121" s="26">
        <v>80</v>
      </c>
      <c r="B121" s="26" t="s">
        <v>477</v>
      </c>
      <c r="C121" s="26" t="s">
        <v>44</v>
      </c>
      <c r="D121" s="28" t="s">
        <v>478</v>
      </c>
      <c r="E121" s="28" t="s">
        <v>46</v>
      </c>
      <c r="F121" s="26" t="s">
        <v>47</v>
      </c>
      <c r="G121" s="28" t="s">
        <v>272</v>
      </c>
      <c r="H121" s="29" t="s">
        <v>479</v>
      </c>
      <c r="I121" s="29"/>
      <c r="J121" s="28"/>
      <c r="K121" s="28"/>
      <c r="L121" s="28">
        <v>1</v>
      </c>
      <c r="M121" s="28"/>
      <c r="N121" s="28"/>
      <c r="O121" s="28"/>
      <c r="P121" s="28"/>
      <c r="Q121" s="28"/>
      <c r="R121" s="28" t="s">
        <v>480</v>
      </c>
      <c r="S121" s="31" t="s">
        <v>51</v>
      </c>
      <c r="T121" s="28">
        <v>1000</v>
      </c>
      <c r="U121" s="28">
        <v>1000</v>
      </c>
      <c r="V121" s="28">
        <v>1000</v>
      </c>
      <c r="W121" s="28"/>
      <c r="X121" s="28"/>
      <c r="Y121" s="28"/>
      <c r="Z121" s="28"/>
      <c r="AA121" s="28"/>
      <c r="AB121" s="28"/>
      <c r="AC121" s="28"/>
      <c r="AD121" s="28"/>
      <c r="AE121" s="28"/>
      <c r="AF121" s="28"/>
      <c r="AG121" s="28" t="s">
        <v>481</v>
      </c>
      <c r="AH121" s="28"/>
      <c r="AI121" s="2"/>
      <c r="AJ121" s="2"/>
      <c r="AK121" s="2"/>
      <c r="AL121" s="2"/>
      <c r="AM121" s="2"/>
      <c r="AN121" s="2"/>
      <c r="AO121" s="2"/>
      <c r="AP121" s="2"/>
      <c r="AQ121" s="2"/>
    </row>
    <row r="122" ht="77" customHeight="1" spans="1:35">
      <c r="A122" s="26">
        <v>81</v>
      </c>
      <c r="B122" s="31" t="s">
        <v>482</v>
      </c>
      <c r="C122" s="26" t="s">
        <v>44</v>
      </c>
      <c r="D122" s="31" t="s">
        <v>483</v>
      </c>
      <c r="E122" s="28" t="s">
        <v>46</v>
      </c>
      <c r="F122" s="26" t="s">
        <v>47</v>
      </c>
      <c r="G122" s="31" t="s">
        <v>484</v>
      </c>
      <c r="H122" s="32" t="s">
        <v>485</v>
      </c>
      <c r="I122" s="32"/>
      <c r="J122" s="32"/>
      <c r="K122" s="32"/>
      <c r="L122" s="31">
        <v>1</v>
      </c>
      <c r="M122" s="32"/>
      <c r="N122" s="32"/>
      <c r="O122" s="32"/>
      <c r="P122" s="32"/>
      <c r="Q122" s="32"/>
      <c r="R122" s="31" t="s">
        <v>88</v>
      </c>
      <c r="S122" s="31" t="s">
        <v>51</v>
      </c>
      <c r="T122" s="31">
        <v>700</v>
      </c>
      <c r="U122" s="31">
        <v>700</v>
      </c>
      <c r="V122" s="31">
        <v>700</v>
      </c>
      <c r="W122" s="31"/>
      <c r="X122" s="31"/>
      <c r="Y122" s="31"/>
      <c r="Z122" s="31"/>
      <c r="AA122" s="31"/>
      <c r="AB122" s="31"/>
      <c r="AC122" s="31"/>
      <c r="AD122" s="31"/>
      <c r="AE122" s="31"/>
      <c r="AF122" s="65"/>
      <c r="AG122" s="29" t="s">
        <v>486</v>
      </c>
      <c r="AH122" s="28"/>
      <c r="AI122" s="2"/>
    </row>
    <row r="123" s="2" customFormat="1" ht="79" customHeight="1" spans="1:35">
      <c r="A123" s="26">
        <v>82</v>
      </c>
      <c r="B123" s="31" t="s">
        <v>487</v>
      </c>
      <c r="C123" s="26" t="s">
        <v>44</v>
      </c>
      <c r="D123" s="31" t="s">
        <v>488</v>
      </c>
      <c r="E123" s="28" t="s">
        <v>46</v>
      </c>
      <c r="F123" s="26" t="s">
        <v>47</v>
      </c>
      <c r="G123" s="31" t="s">
        <v>489</v>
      </c>
      <c r="H123" s="29" t="s">
        <v>490</v>
      </c>
      <c r="I123" s="28"/>
      <c r="J123" s="28"/>
      <c r="K123" s="28"/>
      <c r="L123" s="28">
        <v>1</v>
      </c>
      <c r="M123" s="28"/>
      <c r="N123" s="28"/>
      <c r="O123" s="28"/>
      <c r="P123" s="28"/>
      <c r="Q123" s="28"/>
      <c r="R123" s="31" t="s">
        <v>88</v>
      </c>
      <c r="S123" s="31" t="s">
        <v>51</v>
      </c>
      <c r="T123" s="31">
        <v>1000</v>
      </c>
      <c r="U123" s="31"/>
      <c r="V123" s="31"/>
      <c r="W123" s="31"/>
      <c r="X123" s="31"/>
      <c r="Y123" s="31"/>
      <c r="Z123" s="31"/>
      <c r="AA123" s="31"/>
      <c r="AB123" s="31"/>
      <c r="AC123" s="31"/>
      <c r="AD123" s="26">
        <f>T123</f>
        <v>1000</v>
      </c>
      <c r="AE123" s="31"/>
      <c r="AF123" s="31"/>
      <c r="AG123" s="29" t="s">
        <v>486</v>
      </c>
      <c r="AH123" s="53"/>
      <c r="AI123" s="10"/>
    </row>
    <row r="124" ht="73" customHeight="1" spans="1:43">
      <c r="A124" s="26">
        <v>83</v>
      </c>
      <c r="B124" s="28" t="s">
        <v>491</v>
      </c>
      <c r="C124" s="26" t="s">
        <v>44</v>
      </c>
      <c r="D124" s="28" t="s">
        <v>492</v>
      </c>
      <c r="E124" s="28" t="s">
        <v>46</v>
      </c>
      <c r="F124" s="26" t="s">
        <v>47</v>
      </c>
      <c r="G124" s="28" t="s">
        <v>247</v>
      </c>
      <c r="H124" s="29" t="s">
        <v>493</v>
      </c>
      <c r="I124" s="29"/>
      <c r="J124" s="29"/>
      <c r="K124" s="29"/>
      <c r="L124" s="28">
        <v>1</v>
      </c>
      <c r="M124" s="29"/>
      <c r="N124" s="29"/>
      <c r="O124" s="29"/>
      <c r="P124" s="29"/>
      <c r="Q124" s="29"/>
      <c r="R124" s="28" t="s">
        <v>249</v>
      </c>
      <c r="S124" s="28" t="s">
        <v>51</v>
      </c>
      <c r="T124" s="28">
        <v>900</v>
      </c>
      <c r="U124" s="70">
        <v>500</v>
      </c>
      <c r="V124" s="70">
        <v>378</v>
      </c>
      <c r="W124" s="70">
        <v>122</v>
      </c>
      <c r="X124" s="70"/>
      <c r="Y124" s="70"/>
      <c r="Z124" s="70">
        <v>70.7</v>
      </c>
      <c r="AA124" s="70">
        <v>329.3</v>
      </c>
      <c r="AB124" s="70"/>
      <c r="AC124" s="28"/>
      <c r="AD124" s="28"/>
      <c r="AE124" s="28"/>
      <c r="AF124" s="65"/>
      <c r="AG124" s="29" t="s">
        <v>486</v>
      </c>
      <c r="AH124" s="28"/>
      <c r="AI124" s="4"/>
      <c r="AJ124" s="4"/>
      <c r="AK124" s="4"/>
      <c r="AL124" s="4"/>
      <c r="AM124" s="4"/>
      <c r="AN124" s="4"/>
      <c r="AO124" s="4"/>
      <c r="AP124" s="4"/>
      <c r="AQ124" s="4"/>
    </row>
    <row r="125" ht="76" customHeight="1" spans="1:35">
      <c r="A125" s="26">
        <v>84</v>
      </c>
      <c r="B125" s="31" t="s">
        <v>494</v>
      </c>
      <c r="C125" s="26" t="s">
        <v>44</v>
      </c>
      <c r="D125" s="31" t="s">
        <v>495</v>
      </c>
      <c r="E125" s="28" t="s">
        <v>46</v>
      </c>
      <c r="F125" s="26" t="s">
        <v>47</v>
      </c>
      <c r="G125" s="31" t="s">
        <v>496</v>
      </c>
      <c r="H125" s="32" t="s">
        <v>497</v>
      </c>
      <c r="I125" s="31"/>
      <c r="J125" s="31"/>
      <c r="K125" s="31"/>
      <c r="L125" s="31">
        <v>1</v>
      </c>
      <c r="M125" s="31"/>
      <c r="N125" s="31"/>
      <c r="O125" s="31"/>
      <c r="P125" s="31"/>
      <c r="Q125" s="31"/>
      <c r="R125" s="31" t="s">
        <v>95</v>
      </c>
      <c r="S125" s="31" t="s">
        <v>51</v>
      </c>
      <c r="T125" s="31">
        <v>600</v>
      </c>
      <c r="U125" s="31">
        <v>600</v>
      </c>
      <c r="V125" s="31">
        <v>600</v>
      </c>
      <c r="W125" s="31"/>
      <c r="X125" s="31"/>
      <c r="Y125" s="31"/>
      <c r="Z125" s="31"/>
      <c r="AA125" s="31"/>
      <c r="AB125" s="31"/>
      <c r="AC125" s="31"/>
      <c r="AD125" s="31"/>
      <c r="AE125" s="31"/>
      <c r="AF125" s="65"/>
      <c r="AG125" s="29" t="s">
        <v>486</v>
      </c>
      <c r="AH125" s="31"/>
      <c r="AI125" s="2"/>
    </row>
    <row r="126" ht="75" customHeight="1" spans="1:35">
      <c r="A126" s="26">
        <v>85</v>
      </c>
      <c r="B126" s="31" t="s">
        <v>498</v>
      </c>
      <c r="C126" s="26" t="s">
        <v>44</v>
      </c>
      <c r="D126" s="31" t="s">
        <v>499</v>
      </c>
      <c r="E126" s="28" t="s">
        <v>46</v>
      </c>
      <c r="F126" s="26" t="s">
        <v>47</v>
      </c>
      <c r="G126" s="31" t="s">
        <v>223</v>
      </c>
      <c r="H126" s="32" t="s">
        <v>500</v>
      </c>
      <c r="I126" s="31"/>
      <c r="J126" s="31"/>
      <c r="K126" s="31"/>
      <c r="L126" s="31">
        <v>1</v>
      </c>
      <c r="M126" s="31"/>
      <c r="N126" s="31"/>
      <c r="O126" s="31"/>
      <c r="P126" s="31"/>
      <c r="Q126" s="31"/>
      <c r="R126" s="31" t="s">
        <v>152</v>
      </c>
      <c r="S126" s="31" t="s">
        <v>51</v>
      </c>
      <c r="T126" s="31">
        <v>1000</v>
      </c>
      <c r="U126" s="31">
        <v>1000</v>
      </c>
      <c r="V126" s="31">
        <v>1000</v>
      </c>
      <c r="W126" s="31"/>
      <c r="X126" s="31"/>
      <c r="Y126" s="31"/>
      <c r="Z126" s="31"/>
      <c r="AA126" s="31"/>
      <c r="AB126" s="31"/>
      <c r="AC126" s="31"/>
      <c r="AD126" s="31"/>
      <c r="AE126" s="31"/>
      <c r="AF126" s="65"/>
      <c r="AG126" s="29" t="s">
        <v>486</v>
      </c>
      <c r="AH126" s="28"/>
      <c r="AI126" s="2"/>
    </row>
    <row r="127" s="4" customFormat="1" ht="81" customHeight="1" spans="1:43">
      <c r="A127" s="26">
        <v>86</v>
      </c>
      <c r="B127" s="31" t="s">
        <v>501</v>
      </c>
      <c r="C127" s="26" t="s">
        <v>44</v>
      </c>
      <c r="D127" s="31" t="s">
        <v>502</v>
      </c>
      <c r="E127" s="28" t="s">
        <v>46</v>
      </c>
      <c r="F127" s="26" t="s">
        <v>47</v>
      </c>
      <c r="G127" s="31" t="s">
        <v>368</v>
      </c>
      <c r="H127" s="32" t="s">
        <v>503</v>
      </c>
      <c r="I127" s="32"/>
      <c r="J127" s="32"/>
      <c r="K127" s="32"/>
      <c r="L127" s="31">
        <v>1</v>
      </c>
      <c r="M127" s="32"/>
      <c r="N127" s="32"/>
      <c r="O127" s="32"/>
      <c r="P127" s="32"/>
      <c r="Q127" s="32"/>
      <c r="R127" s="31" t="s">
        <v>163</v>
      </c>
      <c r="S127" s="31" t="s">
        <v>51</v>
      </c>
      <c r="T127" s="31">
        <v>450</v>
      </c>
      <c r="U127" s="31"/>
      <c r="V127" s="31"/>
      <c r="W127" s="31"/>
      <c r="X127" s="31"/>
      <c r="Y127" s="31"/>
      <c r="Z127" s="31"/>
      <c r="AA127" s="31"/>
      <c r="AB127" s="31"/>
      <c r="AC127" s="31"/>
      <c r="AD127" s="31">
        <v>450</v>
      </c>
      <c r="AE127" s="31"/>
      <c r="AF127" s="31"/>
      <c r="AG127" s="29" t="s">
        <v>486</v>
      </c>
      <c r="AH127" s="53"/>
      <c r="AI127" s="10"/>
      <c r="AJ127" s="2"/>
      <c r="AK127" s="82"/>
      <c r="AL127" s="2"/>
      <c r="AM127" s="2"/>
      <c r="AN127" s="2"/>
      <c r="AO127" s="2"/>
      <c r="AP127" s="2"/>
      <c r="AQ127" s="2"/>
    </row>
    <row r="128" s="2" customFormat="1" ht="135" customHeight="1" spans="1:37">
      <c r="A128" s="26">
        <v>87</v>
      </c>
      <c r="B128" s="26" t="s">
        <v>504</v>
      </c>
      <c r="C128" s="26" t="s">
        <v>44</v>
      </c>
      <c r="D128" s="28" t="s">
        <v>505</v>
      </c>
      <c r="E128" s="26" t="s">
        <v>46</v>
      </c>
      <c r="F128" s="26" t="s">
        <v>47</v>
      </c>
      <c r="G128" s="28" t="s">
        <v>400</v>
      </c>
      <c r="H128" s="29" t="s">
        <v>506</v>
      </c>
      <c r="I128" s="28"/>
      <c r="J128" s="28"/>
      <c r="K128" s="28"/>
      <c r="L128" s="28">
        <v>1</v>
      </c>
      <c r="M128" s="28"/>
      <c r="N128" s="28"/>
      <c r="O128" s="28"/>
      <c r="P128" s="28"/>
      <c r="Q128" s="28"/>
      <c r="R128" s="26" t="s">
        <v>111</v>
      </c>
      <c r="S128" s="26" t="s">
        <v>111</v>
      </c>
      <c r="T128" s="78">
        <v>8750</v>
      </c>
      <c r="U128" s="28"/>
      <c r="V128" s="28"/>
      <c r="W128" s="28"/>
      <c r="X128" s="28"/>
      <c r="Y128" s="28"/>
      <c r="Z128" s="28"/>
      <c r="AA128" s="28"/>
      <c r="AB128" s="28">
        <v>7000</v>
      </c>
      <c r="AC128" s="28"/>
      <c r="AD128" s="28"/>
      <c r="AE128" s="28"/>
      <c r="AF128" s="28">
        <v>1750</v>
      </c>
      <c r="AG128" s="28" t="s">
        <v>443</v>
      </c>
      <c r="AH128" s="53"/>
      <c r="AI128" s="10"/>
      <c r="AJ128" s="2" t="s">
        <v>507</v>
      </c>
      <c r="AK128" s="64"/>
    </row>
    <row r="129" ht="75" customHeight="1" spans="1:35">
      <c r="A129" s="26">
        <v>88</v>
      </c>
      <c r="B129" s="31" t="s">
        <v>508</v>
      </c>
      <c r="C129" s="26" t="s">
        <v>44</v>
      </c>
      <c r="D129" s="31" t="s">
        <v>509</v>
      </c>
      <c r="E129" s="28" t="s">
        <v>46</v>
      </c>
      <c r="F129" s="26" t="s">
        <v>136</v>
      </c>
      <c r="G129" s="31" t="s">
        <v>510</v>
      </c>
      <c r="H129" s="32" t="s">
        <v>511</v>
      </c>
      <c r="I129" s="31"/>
      <c r="J129" s="31"/>
      <c r="K129" s="31"/>
      <c r="L129" s="31">
        <v>1</v>
      </c>
      <c r="M129" s="31"/>
      <c r="N129" s="31"/>
      <c r="O129" s="31"/>
      <c r="P129" s="31"/>
      <c r="Q129" s="31"/>
      <c r="R129" s="31" t="s">
        <v>480</v>
      </c>
      <c r="S129" s="31" t="s">
        <v>51</v>
      </c>
      <c r="T129" s="31">
        <v>380</v>
      </c>
      <c r="U129" s="30"/>
      <c r="V129" s="30"/>
      <c r="W129" s="30"/>
      <c r="X129" s="30"/>
      <c r="Y129" s="30"/>
      <c r="Z129" s="30"/>
      <c r="AA129" s="30"/>
      <c r="AB129" s="30"/>
      <c r="AC129" s="30">
        <v>156</v>
      </c>
      <c r="AD129" s="30">
        <v>224</v>
      </c>
      <c r="AE129" s="31"/>
      <c r="AF129" s="65"/>
      <c r="AG129" s="29" t="s">
        <v>486</v>
      </c>
      <c r="AH129" s="28"/>
      <c r="AI129" s="2"/>
    </row>
    <row r="130" s="8" customFormat="1" ht="84" customHeight="1" spans="1:43">
      <c r="A130" s="26">
        <v>89</v>
      </c>
      <c r="B130" s="30" t="s">
        <v>512</v>
      </c>
      <c r="C130" s="30">
        <v>2023</v>
      </c>
      <c r="D130" s="31" t="s">
        <v>513</v>
      </c>
      <c r="E130" s="30" t="s">
        <v>46</v>
      </c>
      <c r="F130" s="30" t="s">
        <v>246</v>
      </c>
      <c r="G130" s="31" t="s">
        <v>247</v>
      </c>
      <c r="H130" s="31" t="s">
        <v>514</v>
      </c>
      <c r="I130" s="30">
        <v>1</v>
      </c>
      <c r="J130" s="30"/>
      <c r="K130" s="30"/>
      <c r="L130" s="30">
        <v>1</v>
      </c>
      <c r="M130" s="30"/>
      <c r="N130" s="30"/>
      <c r="O130" s="30"/>
      <c r="P130" s="30"/>
      <c r="Q130" s="30"/>
      <c r="R130" s="30" t="s">
        <v>249</v>
      </c>
      <c r="S130" s="31" t="s">
        <v>51</v>
      </c>
      <c r="T130" s="30">
        <v>80</v>
      </c>
      <c r="U130" s="30"/>
      <c r="V130" s="30"/>
      <c r="W130" s="30"/>
      <c r="X130" s="30"/>
      <c r="Y130" s="30"/>
      <c r="Z130" s="30"/>
      <c r="AA130" s="30"/>
      <c r="AB130" s="30"/>
      <c r="AC130" s="30"/>
      <c r="AD130" s="30">
        <v>80</v>
      </c>
      <c r="AE130" s="30"/>
      <c r="AF130" s="30"/>
      <c r="AG130" s="31" t="s">
        <v>515</v>
      </c>
      <c r="AH130" s="30"/>
      <c r="AI130" s="67"/>
      <c r="AJ130" s="64"/>
      <c r="AK130" s="64"/>
      <c r="AL130" s="64"/>
      <c r="AM130" s="64"/>
      <c r="AN130" s="64"/>
      <c r="AO130" s="64"/>
      <c r="AP130" s="64"/>
      <c r="AQ130" s="64"/>
    </row>
    <row r="131" s="2" customFormat="1" ht="38" customHeight="1" spans="1:35">
      <c r="A131" s="83" t="s">
        <v>516</v>
      </c>
      <c r="B131" s="83"/>
      <c r="C131" s="83"/>
      <c r="D131" s="83"/>
      <c r="E131" s="83"/>
      <c r="F131" s="83"/>
      <c r="G131" s="83"/>
      <c r="H131" s="32"/>
      <c r="I131" s="31">
        <f>I132</f>
        <v>1</v>
      </c>
      <c r="J131" s="31">
        <f>J132</f>
        <v>0</v>
      </c>
      <c r="K131" s="31">
        <f>K132</f>
        <v>0</v>
      </c>
      <c r="L131" s="31">
        <f>L132</f>
        <v>0</v>
      </c>
      <c r="M131" s="31">
        <f>M132</f>
        <v>0</v>
      </c>
      <c r="N131" s="31">
        <f>N132</f>
        <v>1</v>
      </c>
      <c r="O131" s="31">
        <f>O132</f>
        <v>0</v>
      </c>
      <c r="P131" s="31">
        <f>P132</f>
        <v>0</v>
      </c>
      <c r="Q131" s="31">
        <f>Q132</f>
        <v>0</v>
      </c>
      <c r="R131" s="31"/>
      <c r="S131" s="31"/>
      <c r="T131" s="31">
        <f t="shared" ref="T131:AJ131" si="60">T132</f>
        <v>1590</v>
      </c>
      <c r="U131" s="31">
        <f t="shared" si="60"/>
        <v>1590</v>
      </c>
      <c r="V131" s="31">
        <f t="shared" si="60"/>
        <v>1590</v>
      </c>
      <c r="W131" s="31">
        <f t="shared" si="60"/>
        <v>0</v>
      </c>
      <c r="X131" s="31">
        <f t="shared" si="60"/>
        <v>0</v>
      </c>
      <c r="Y131" s="31">
        <f t="shared" si="60"/>
        <v>0</v>
      </c>
      <c r="Z131" s="31">
        <f t="shared" si="60"/>
        <v>0</v>
      </c>
      <c r="AA131" s="31">
        <f t="shared" si="60"/>
        <v>0</v>
      </c>
      <c r="AB131" s="31">
        <f t="shared" si="60"/>
        <v>0</v>
      </c>
      <c r="AC131" s="31">
        <f t="shared" si="60"/>
        <v>0</v>
      </c>
      <c r="AD131" s="31">
        <f t="shared" si="60"/>
        <v>0</v>
      </c>
      <c r="AE131" s="31">
        <f t="shared" si="60"/>
        <v>0</v>
      </c>
      <c r="AF131" s="31">
        <f t="shared" si="60"/>
        <v>0</v>
      </c>
      <c r="AG131" s="31"/>
      <c r="AH131" s="31"/>
      <c r="AI131" s="10"/>
    </row>
    <row r="132" s="2" customFormat="1" ht="27" customHeight="1" spans="1:35">
      <c r="A132" s="84" t="s">
        <v>517</v>
      </c>
      <c r="B132" s="84"/>
      <c r="C132" s="84"/>
      <c r="D132" s="84"/>
      <c r="E132" s="84"/>
      <c r="F132" s="84"/>
      <c r="G132" s="84"/>
      <c r="H132" s="32"/>
      <c r="I132" s="31">
        <f>I133</f>
        <v>1</v>
      </c>
      <c r="J132" s="31">
        <f>J133</f>
        <v>0</v>
      </c>
      <c r="K132" s="31">
        <f>K133</f>
        <v>0</v>
      </c>
      <c r="L132" s="31">
        <f>L133</f>
        <v>0</v>
      </c>
      <c r="M132" s="31">
        <f>M133</f>
        <v>0</v>
      </c>
      <c r="N132" s="31">
        <f>N133</f>
        <v>1</v>
      </c>
      <c r="O132" s="31">
        <f>O133</f>
        <v>0</v>
      </c>
      <c r="P132" s="31">
        <f>P133</f>
        <v>0</v>
      </c>
      <c r="Q132" s="31">
        <f>Q133</f>
        <v>0</v>
      </c>
      <c r="R132" s="31"/>
      <c r="S132" s="31"/>
      <c r="T132" s="31">
        <f t="shared" ref="T132:AJ132" si="61">T133</f>
        <v>1590</v>
      </c>
      <c r="U132" s="31">
        <f t="shared" si="61"/>
        <v>1590</v>
      </c>
      <c r="V132" s="31">
        <f t="shared" si="61"/>
        <v>1590</v>
      </c>
      <c r="W132" s="31">
        <f t="shared" si="61"/>
        <v>0</v>
      </c>
      <c r="X132" s="31">
        <f t="shared" si="61"/>
        <v>0</v>
      </c>
      <c r="Y132" s="31">
        <f t="shared" si="61"/>
        <v>0</v>
      </c>
      <c r="Z132" s="31">
        <f t="shared" si="61"/>
        <v>0</v>
      </c>
      <c r="AA132" s="31">
        <f t="shared" si="61"/>
        <v>0</v>
      </c>
      <c r="AB132" s="31">
        <f t="shared" si="61"/>
        <v>0</v>
      </c>
      <c r="AC132" s="31">
        <f t="shared" si="61"/>
        <v>0</v>
      </c>
      <c r="AD132" s="31">
        <f t="shared" si="61"/>
        <v>0</v>
      </c>
      <c r="AE132" s="31">
        <f t="shared" si="61"/>
        <v>0</v>
      </c>
      <c r="AF132" s="31">
        <f t="shared" si="61"/>
        <v>0</v>
      </c>
      <c r="AG132" s="31"/>
      <c r="AH132" s="31"/>
      <c r="AI132" s="10"/>
    </row>
    <row r="133" s="2" customFormat="1" ht="27" customHeight="1" spans="1:35">
      <c r="A133" s="84" t="s">
        <v>518</v>
      </c>
      <c r="B133" s="84"/>
      <c r="C133" s="84"/>
      <c r="D133" s="84"/>
      <c r="E133" s="84"/>
      <c r="F133" s="84"/>
      <c r="G133" s="84"/>
      <c r="H133" s="32"/>
      <c r="I133" s="31">
        <f>I134</f>
        <v>1</v>
      </c>
      <c r="J133" s="31">
        <f>J134</f>
        <v>0</v>
      </c>
      <c r="K133" s="31">
        <f>K134</f>
        <v>0</v>
      </c>
      <c r="L133" s="31">
        <f>L134</f>
        <v>0</v>
      </c>
      <c r="M133" s="31">
        <f>M134</f>
        <v>0</v>
      </c>
      <c r="N133" s="31">
        <f>N134</f>
        <v>1</v>
      </c>
      <c r="O133" s="31">
        <f>O134</f>
        <v>0</v>
      </c>
      <c r="P133" s="31">
        <f>P134</f>
        <v>0</v>
      </c>
      <c r="Q133" s="31">
        <f>Q134</f>
        <v>0</v>
      </c>
      <c r="R133" s="31"/>
      <c r="S133" s="31"/>
      <c r="T133" s="31">
        <f t="shared" ref="T133:AJ133" si="62">T134</f>
        <v>1590</v>
      </c>
      <c r="U133" s="31">
        <f t="shared" si="62"/>
        <v>1590</v>
      </c>
      <c r="V133" s="31">
        <f t="shared" si="62"/>
        <v>1590</v>
      </c>
      <c r="W133" s="31">
        <f t="shared" si="62"/>
        <v>0</v>
      </c>
      <c r="X133" s="31">
        <f t="shared" si="62"/>
        <v>0</v>
      </c>
      <c r="Y133" s="31">
        <f t="shared" si="62"/>
        <v>0</v>
      </c>
      <c r="Z133" s="31">
        <f t="shared" si="62"/>
        <v>0</v>
      </c>
      <c r="AA133" s="31">
        <f t="shared" si="62"/>
        <v>0</v>
      </c>
      <c r="AB133" s="31">
        <f t="shared" si="62"/>
        <v>0</v>
      </c>
      <c r="AC133" s="31">
        <f t="shared" si="62"/>
        <v>0</v>
      </c>
      <c r="AD133" s="31">
        <f t="shared" si="62"/>
        <v>0</v>
      </c>
      <c r="AE133" s="31">
        <f t="shared" si="62"/>
        <v>0</v>
      </c>
      <c r="AF133" s="31"/>
      <c r="AG133" s="31"/>
      <c r="AH133" s="31"/>
      <c r="AI133" s="10"/>
    </row>
    <row r="134" s="10" customFormat="1" ht="106" customHeight="1" spans="1:34">
      <c r="A134" s="26">
        <v>90</v>
      </c>
      <c r="B134" s="26" t="s">
        <v>519</v>
      </c>
      <c r="C134" s="26" t="s">
        <v>44</v>
      </c>
      <c r="D134" s="26" t="s">
        <v>520</v>
      </c>
      <c r="E134" s="26" t="s">
        <v>46</v>
      </c>
      <c r="F134" s="26" t="s">
        <v>47</v>
      </c>
      <c r="G134" s="26" t="s">
        <v>117</v>
      </c>
      <c r="H134" s="27" t="s">
        <v>521</v>
      </c>
      <c r="I134" s="26">
        <v>1</v>
      </c>
      <c r="J134" s="26"/>
      <c r="K134" s="26"/>
      <c r="L134" s="26"/>
      <c r="M134" s="26"/>
      <c r="N134" s="26">
        <v>1</v>
      </c>
      <c r="O134" s="26"/>
      <c r="P134" s="26"/>
      <c r="Q134" s="26"/>
      <c r="R134" s="26" t="s">
        <v>522</v>
      </c>
      <c r="S134" s="26" t="s">
        <v>522</v>
      </c>
      <c r="T134" s="26">
        <v>1590</v>
      </c>
      <c r="U134" s="26">
        <v>1590</v>
      </c>
      <c r="V134" s="26">
        <v>1590</v>
      </c>
      <c r="W134" s="26"/>
      <c r="X134" s="26"/>
      <c r="Y134" s="26"/>
      <c r="Z134" s="26"/>
      <c r="AA134" s="26"/>
      <c r="AB134" s="26"/>
      <c r="AC134" s="26"/>
      <c r="AD134" s="26"/>
      <c r="AE134" s="26"/>
      <c r="AF134" s="31"/>
      <c r="AG134" s="26" t="s">
        <v>523</v>
      </c>
      <c r="AH134" s="26"/>
    </row>
    <row r="135" s="10" customFormat="1" ht="57" customHeight="1" spans="1:34">
      <c r="A135" s="21" t="s">
        <v>524</v>
      </c>
      <c r="B135" s="21"/>
      <c r="C135" s="21"/>
      <c r="D135" s="21"/>
      <c r="E135" s="21"/>
      <c r="F135" s="21"/>
      <c r="G135" s="21"/>
      <c r="H135" s="27"/>
      <c r="I135" s="26">
        <f>SUM(J135:Q135)</f>
        <v>1</v>
      </c>
      <c r="J135" s="26">
        <f t="shared" ref="J135:S135" si="63">J136</f>
        <v>0</v>
      </c>
      <c r="K135" s="26">
        <f t="shared" si="63"/>
        <v>0</v>
      </c>
      <c r="L135" s="26">
        <f t="shared" si="63"/>
        <v>0</v>
      </c>
      <c r="M135" s="26">
        <f t="shared" si="63"/>
        <v>0</v>
      </c>
      <c r="N135" s="26">
        <f t="shared" si="63"/>
        <v>0</v>
      </c>
      <c r="O135" s="26">
        <f t="shared" si="63"/>
        <v>0</v>
      </c>
      <c r="P135" s="26">
        <f t="shared" si="63"/>
        <v>0</v>
      </c>
      <c r="Q135" s="26">
        <f t="shared" si="63"/>
        <v>1</v>
      </c>
      <c r="R135" s="26"/>
      <c r="S135" s="26"/>
      <c r="T135" s="26">
        <f t="shared" ref="T135:AE135" si="64">T136</f>
        <v>15</v>
      </c>
      <c r="U135" s="26">
        <f t="shared" si="64"/>
        <v>15</v>
      </c>
      <c r="V135" s="26">
        <f t="shared" si="64"/>
        <v>0</v>
      </c>
      <c r="W135" s="26">
        <f t="shared" si="64"/>
        <v>0</v>
      </c>
      <c r="X135" s="26">
        <f t="shared" si="64"/>
        <v>15</v>
      </c>
      <c r="Y135" s="26">
        <f t="shared" si="64"/>
        <v>0</v>
      </c>
      <c r="Z135" s="26">
        <f t="shared" si="64"/>
        <v>0</v>
      </c>
      <c r="AA135" s="26">
        <f t="shared" si="64"/>
        <v>0</v>
      </c>
      <c r="AB135" s="26">
        <f t="shared" si="64"/>
        <v>0</v>
      </c>
      <c r="AC135" s="26">
        <f t="shared" si="64"/>
        <v>0</v>
      </c>
      <c r="AD135" s="26">
        <f t="shared" si="64"/>
        <v>0</v>
      </c>
      <c r="AE135" s="26">
        <f t="shared" si="64"/>
        <v>0</v>
      </c>
      <c r="AF135" s="26"/>
      <c r="AG135" s="73"/>
      <c r="AH135" s="26"/>
    </row>
    <row r="136" s="11" customFormat="1" ht="69" customHeight="1" spans="1:34">
      <c r="A136" s="26">
        <v>91</v>
      </c>
      <c r="B136" s="57" t="s">
        <v>525</v>
      </c>
      <c r="C136" s="26" t="s">
        <v>44</v>
      </c>
      <c r="D136" s="57" t="s">
        <v>526</v>
      </c>
      <c r="E136" s="26" t="s">
        <v>46</v>
      </c>
      <c r="F136" s="26" t="s">
        <v>136</v>
      </c>
      <c r="G136" s="26" t="s">
        <v>117</v>
      </c>
      <c r="H136" s="57" t="s">
        <v>527</v>
      </c>
      <c r="I136" s="57">
        <v>1</v>
      </c>
      <c r="J136" s="57"/>
      <c r="K136" s="57"/>
      <c r="L136" s="57"/>
      <c r="M136" s="57"/>
      <c r="N136" s="57"/>
      <c r="O136" s="57"/>
      <c r="P136" s="57"/>
      <c r="Q136" s="57">
        <v>1</v>
      </c>
      <c r="R136" s="26" t="s">
        <v>528</v>
      </c>
      <c r="S136" s="26" t="s">
        <v>528</v>
      </c>
      <c r="T136" s="57">
        <v>15</v>
      </c>
      <c r="U136" s="57">
        <v>15</v>
      </c>
      <c r="V136" s="57"/>
      <c r="W136" s="57"/>
      <c r="X136" s="57">
        <v>15</v>
      </c>
      <c r="Y136" s="57"/>
      <c r="Z136" s="57"/>
      <c r="AA136" s="57"/>
      <c r="AB136" s="57"/>
      <c r="AC136" s="57"/>
      <c r="AD136" s="57"/>
      <c r="AE136" s="57"/>
      <c r="AF136" s="57"/>
      <c r="AG136" s="26" t="s">
        <v>529</v>
      </c>
      <c r="AH136" s="57"/>
    </row>
    <row r="152" spans="18:18">
      <c r="R152" s="2" t="s">
        <v>530</v>
      </c>
    </row>
  </sheetData>
  <mergeCells count="74">
    <mergeCell ref="A1:AH1"/>
    <mergeCell ref="J3:Q3"/>
    <mergeCell ref="T3:AF3"/>
    <mergeCell ref="V4:Y4"/>
    <mergeCell ref="A6:G6"/>
    <mergeCell ref="A7:G7"/>
    <mergeCell ref="A8:G8"/>
    <mergeCell ref="A9:G9"/>
    <mergeCell ref="A10:G10"/>
    <mergeCell ref="A16:G16"/>
    <mergeCell ref="A21:G21"/>
    <mergeCell ref="A22:G22"/>
    <mergeCell ref="A24:G24"/>
    <mergeCell ref="A44:G44"/>
    <mergeCell ref="A45:G45"/>
    <mergeCell ref="A49:G49"/>
    <mergeCell ref="A50:G50"/>
    <mergeCell ref="A54:G54"/>
    <mergeCell ref="A55:G55"/>
    <mergeCell ref="A56:G56"/>
    <mergeCell ref="A69:G69"/>
    <mergeCell ref="A70:G70"/>
    <mergeCell ref="A76:G76"/>
    <mergeCell ref="A79:G79"/>
    <mergeCell ref="A80:G80"/>
    <mergeCell ref="A81:G81"/>
    <mergeCell ref="A83:G83"/>
    <mergeCell ref="A84:G84"/>
    <mergeCell ref="A86:G86"/>
    <mergeCell ref="A88:G88"/>
    <mergeCell ref="A89:G89"/>
    <mergeCell ref="A90:G90"/>
    <mergeCell ref="A95:G95"/>
    <mergeCell ref="A99:G99"/>
    <mergeCell ref="A108:G108"/>
    <mergeCell ref="A110:G110"/>
    <mergeCell ref="A112:G112"/>
    <mergeCell ref="A115:G115"/>
    <mergeCell ref="A118:G118"/>
    <mergeCell ref="A119:G119"/>
    <mergeCell ref="A131:G131"/>
    <mergeCell ref="A132:G132"/>
    <mergeCell ref="A133:G133"/>
    <mergeCell ref="A135:G135"/>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 ref="R3:R5"/>
    <mergeCell ref="S3:S5"/>
    <mergeCell ref="T4:T5"/>
    <mergeCell ref="U4:U5"/>
    <mergeCell ref="Z4:Z5"/>
    <mergeCell ref="AA4:AA5"/>
    <mergeCell ref="AB4:AB5"/>
    <mergeCell ref="AC4:AC5"/>
    <mergeCell ref="AD4:AD5"/>
    <mergeCell ref="AE4:AE5"/>
    <mergeCell ref="AF4:AF5"/>
    <mergeCell ref="AG3:AG5"/>
    <mergeCell ref="AH3:AH5"/>
  </mergeCells>
  <conditionalFormatting sqref="G113">
    <cfRule type="duplicateValues" dxfId="0" priority="1" stopIfTrue="1"/>
  </conditionalFormatting>
  <printOptions horizontalCentered="1"/>
  <pageMargins left="0.118055555555556" right="0.118055555555556" top="0.393055555555556" bottom="0" header="0.5" footer="0.5"/>
  <pageSetup paperSize="9" scale="37"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2017-01-06T19:59:00Z</dcterms:created>
  <dcterms:modified xsi:type="dcterms:W3CDTF">2023-12-26T18:13:39Z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F84A55B58605473D9FB82EA0E4C5FB37</vt:lpwstr>
  </property>
  <property fmtid="{D5CDD505-2E9C-101B-9397-08002B2CF9AE}" pid="3" name="KSOProductBuildVer">
    <vt:lpwstr>2052-11.8.2.11500</vt:lpwstr>
  </property>
  <property fmtid="{D5CDD505-2E9C-101B-9397-08002B2CF9AE}" pid="4" name="KSOReadingLayout">
    <vt:bool>true</vt:bool>
  </property>
</Properties>
</file>